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2120" windowHeight="8445" tabRatio="852" activeTab="0"/>
  </bookViews>
  <sheets>
    <sheet name="Instructions" sheetId="1" r:id="rId1"/>
    <sheet name="Cycle 1 HOS Worksheet" sheetId="2" r:id="rId2"/>
    <sheet name="Sheet1" sheetId="3" state="hidden" r:id="rId3"/>
  </sheets>
  <definedNames>
    <definedName name="Inst1_Details" localSheetId="1">'Cycle 1 HOS Worksheet'!$60:$76</definedName>
    <definedName name="InstrType">#REF!</definedName>
    <definedName name="_xlnm.Print_Area" localSheetId="1">'Cycle 1 HOS Worksheet'!$B$1:$U$78</definedName>
    <definedName name="_xlnm.Print_Area" localSheetId="0">'Instructions'!$A$1:$P$24</definedName>
    <definedName name="_xlnm.Print_Titles" localSheetId="1">'Cycle 1 HOS Worksheet'!$8:$8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<sst xmlns="http://schemas.openxmlformats.org/spreadsheetml/2006/main" count="78" uniqueCount="63">
  <si>
    <t>Start Date</t>
  </si>
  <si>
    <t>Cycle</t>
  </si>
  <si>
    <t>Reset</t>
  </si>
  <si>
    <t>Date</t>
  </si>
  <si>
    <t>Number of Days in Worksheet</t>
  </si>
  <si>
    <t>Driving Hours for Work Day</t>
  </si>
  <si>
    <t>Total On-Duty Hours (Cycle)</t>
  </si>
  <si>
    <t>Total Driving Hours (Cycle)</t>
  </si>
  <si>
    <t>Total Off-Duty Hours for Work Day</t>
  </si>
  <si>
    <t>Compliant Workshift Hours?</t>
  </si>
  <si>
    <t>Error Checking Section</t>
  </si>
  <si>
    <t>Worksheet Day</t>
  </si>
  <si>
    <t>Cycle Day</t>
  </si>
  <si>
    <t>&gt;13 Hrs Driving in Day</t>
  </si>
  <si>
    <t>&gt;14 hrs On-Duty in Day</t>
  </si>
  <si>
    <t>Log</t>
  </si>
  <si>
    <t>&gt;15 hrs On-Duty in Day</t>
  </si>
  <si>
    <t>&gt;80 hrs On-Duty in 7-day cycle</t>
  </si>
  <si>
    <t>&gt;65 hrs driving in 7-day cycle</t>
  </si>
  <si>
    <t>&gt;120 hrs On-Duty in 14-day cycle</t>
  </si>
  <si>
    <t>&gt; 70 hrs On-Duty in 7-Day cycle</t>
  </si>
  <si>
    <t>Cumulative Hours</t>
  </si>
  <si>
    <t>Cycle1</t>
  </si>
  <si>
    <t>Cycle2</t>
  </si>
  <si>
    <t>Cycle1, Cycle2,Log</t>
  </si>
  <si>
    <t>Cycle1, Cycle2</t>
  </si>
  <si>
    <t>24 Consecutive Hours Off?</t>
  </si>
  <si>
    <t>Hide Column</t>
  </si>
  <si>
    <t>Total Driving Hours (Logger Cycle)</t>
  </si>
  <si>
    <t>Total On-Duty Hours (7-Day Cycle)</t>
  </si>
  <si>
    <t>Total On-Duty Hours (14-Day Cycle)</t>
  </si>
  <si>
    <t>Total On-Duty Hours (Day 8-14)</t>
  </si>
  <si>
    <t>Hide Row</t>
  </si>
  <si>
    <t>Notes:</t>
  </si>
  <si>
    <t>On-Duty Hours for Work Day (Non-Driving)</t>
  </si>
  <si>
    <t>Warning Message</t>
  </si>
  <si>
    <t>(yyyy-mm-dd format)</t>
  </si>
  <si>
    <t>Cycle 1 Hours of Service Worksheet</t>
  </si>
  <si>
    <t>Name Of Driver_________________________________________________</t>
  </si>
  <si>
    <t>INSTRUCTIONS FOR THE CYCLE 1 WORKSHEET</t>
  </si>
  <si>
    <r>
      <t>Step 1:</t>
    </r>
    <r>
      <rPr>
        <sz val="12"/>
        <rFont val="Arial"/>
        <family val="0"/>
      </rPr>
      <t xml:space="preserve">  Enter a start date in </t>
    </r>
    <r>
      <rPr>
        <b/>
        <sz val="12"/>
        <rFont val="Arial"/>
        <family val="0"/>
      </rPr>
      <t>YYYY-MM-DD</t>
    </r>
    <r>
      <rPr>
        <sz val="12"/>
        <rFont val="Arial"/>
        <family val="0"/>
      </rPr>
      <t xml:space="preserve"> format </t>
    </r>
  </si>
  <si>
    <r>
      <t>Step 2:</t>
    </r>
    <r>
      <rPr>
        <sz val="12"/>
        <rFont val="Arial"/>
        <family val="0"/>
      </rPr>
      <t xml:space="preserve">  Enter the number of days to be included in the worksheet </t>
    </r>
    <r>
      <rPr>
        <sz val="12"/>
        <rFont val="Arial"/>
        <family val="2"/>
      </rPr>
      <t>(the maximum is 62 days), and then hit enter. The dates</t>
    </r>
  </si>
  <si>
    <t>and worksheet days will auto-populate.</t>
  </si>
  <si>
    <r>
      <t>Step 3:</t>
    </r>
    <r>
      <rPr>
        <sz val="12"/>
        <rFont val="Arial"/>
        <family val="0"/>
      </rPr>
      <t xml:space="preserve"> For each day in the worksheet:</t>
    </r>
  </si>
  <si>
    <t>a)</t>
  </si>
  <si>
    <t>b)</t>
  </si>
  <si>
    <t>enter the number of driving hours for the workday</t>
  </si>
  <si>
    <t>enter the number of non-driving on-duty hours for the workday</t>
  </si>
  <si>
    <t>c)</t>
  </si>
  <si>
    <t>d)</t>
  </si>
  <si>
    <t xml:space="preserve">select "No" from the drop down box in the "Compliant Workshift Hours?" column to indicate the driver is in </t>
  </si>
  <si>
    <t>e)</t>
  </si>
  <si>
    <t>select "No" from the drop down box in the "24 Consecutive Hours Off?" column to indicate the driver has not</t>
  </si>
  <si>
    <t xml:space="preserve">These instructions apply to the Cycle 1 worksheet. There is no relationship / linkage between this worksheet and the </t>
  </si>
  <si>
    <t>Logger worksheet.</t>
  </si>
  <si>
    <t>You can only enter data in the cells that are highlighted with the light turquoise colour.</t>
  </si>
  <si>
    <t>Possible Violations</t>
  </si>
  <si>
    <t>select "Yes" from the drop down box in the "Reset" column if applicable, or else leave blank</t>
  </si>
  <si>
    <t>violation of the workshift regulations, or else leave blank</t>
  </si>
  <si>
    <t>24 Hours Warning Check</t>
  </si>
  <si>
    <t>Comments</t>
  </si>
  <si>
    <t>taken 24 consecutive hours off in the previous 14 days, select "Yes" to indicate the driver took 24 consecutive</t>
  </si>
  <si>
    <t>hours off (this will re-fire the warning messages), or else leave blank.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</si>
</sst>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mmmm\ d\,\ yyyy;@"/>
    <numFmt numFmtId="174" formatCode="[$-409]dd\-mmm\-yy;@"/>
    <numFmt numFmtId="175" formatCode="[$-409]d\-mmm\-yy;@"/>
    <numFmt numFmtId="176" formatCode="0.0000"/>
    <numFmt numFmtId="177" formatCode="&quot;$&quot;#,##0.0000"/>
    <numFmt numFmtId="178" formatCode="0.000"/>
    <numFmt numFmtId="179" formatCode="&quot;$&quot;#,##0.00"/>
    <numFmt numFmtId="180" formatCode="0.000%"/>
    <numFmt numFmtId="181" formatCode="0.0000%"/>
    <numFmt numFmtId="182" formatCode="&quot;$&quot;#,##0.000"/>
    <numFmt numFmtId="183" formatCode="[$-409]d\-mmm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%"/>
    <numFmt numFmtId="189" formatCode="0.00000000000000000%"/>
    <numFmt numFmtId="190" formatCode="0.00000"/>
    <numFmt numFmtId="191" formatCode="&quot;$&quot;#,##0.00000"/>
    <numFmt numFmtId="192" formatCode="0.0000_);[Red]\(0.0000\)"/>
    <numFmt numFmtId="193" formatCode="_(* #,##0_);_(* \(#,##0\);_(* &quot;-&quot;??_);_(@_)"/>
    <numFmt numFmtId="194" formatCode="#,##0.0"/>
    <numFmt numFmtId="195" formatCode="_(&quot;$&quot;* #,##0.00000_);_(&quot;$&quot;* \(#,##0.00000\);_(&quot;$&quot;* &quot;-&quot;?????_);_(@_)"/>
    <numFmt numFmtId="196" formatCode="[$-409]ddd\,\ mmmm\ d\,\ yyyy"/>
    <numFmt numFmtId="197" formatCode="[$-409]d/mmm/yy;@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0"/>
    </font>
    <font>
      <sz val="8"/>
      <color indexed="10"/>
      <name val="Arial"/>
      <family val="0"/>
    </font>
    <font>
      <sz val="10"/>
      <color indexed="12"/>
      <name val="Arial"/>
      <family val="0"/>
    </font>
    <font>
      <sz val="8"/>
      <color indexed="12"/>
      <name val="Arial"/>
      <family val="0"/>
    </font>
    <font>
      <b/>
      <sz val="12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1" fillId="0" borderId="1" xfId="0" applyFont="1" applyBorder="1" applyAlignment="1" applyProtection="1">
      <alignment vertical="center" wrapText="1"/>
      <protection hidden="1"/>
    </xf>
    <xf numFmtId="0" fontId="1" fillId="0" borderId="2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3" xfId="0" applyFont="1" applyBorder="1" applyAlignment="1" applyProtection="1">
      <alignment/>
      <protection hidden="1"/>
    </xf>
    <xf numFmtId="0" fontId="7" fillId="0" borderId="0" xfId="0" applyFont="1" applyAlignment="1" applyProtection="1">
      <alignment horizontal="centerContinuous"/>
      <protection hidden="1"/>
    </xf>
    <xf numFmtId="0" fontId="8" fillId="0" borderId="0" xfId="0" applyFont="1" applyAlignment="1" applyProtection="1">
      <alignment horizontal="centerContinuous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5" xfId="0" applyFont="1" applyBorder="1" applyAlignment="1" applyProtection="1">
      <alignment/>
      <protection hidden="1"/>
    </xf>
    <xf numFmtId="0" fontId="3" fillId="0" borderId="6" xfId="0" applyFont="1" applyBorder="1" applyAlignment="1" applyProtection="1">
      <alignment vertical="center" wrapText="1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/>
    </xf>
    <xf numFmtId="0" fontId="1" fillId="2" borderId="6" xfId="0" applyFont="1" applyFill="1" applyBorder="1" applyAlignment="1" applyProtection="1">
      <alignment horizontal="center" vertical="center"/>
      <protection locked="0"/>
    </xf>
    <xf numFmtId="173" fontId="1" fillId="0" borderId="6" xfId="0" applyNumberFormat="1" applyFont="1" applyBorder="1" applyAlignment="1" applyProtection="1">
      <alignment horizontal="center" vertical="center"/>
      <protection/>
    </xf>
    <xf numFmtId="0" fontId="1" fillId="0" borderId="6" xfId="0" applyFont="1" applyFill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/>
      <protection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vertical="center"/>
      <protection/>
    </xf>
    <xf numFmtId="0" fontId="1" fillId="2" borderId="6" xfId="0" applyFont="1" applyFill="1" applyBorder="1" applyAlignment="1" applyProtection="1">
      <alignment horizontal="center" vertical="center"/>
      <protection/>
    </xf>
    <xf numFmtId="0" fontId="0" fillId="2" borderId="6" xfId="0" applyFont="1" applyFill="1" applyBorder="1" applyAlignment="1" applyProtection="1">
      <alignment horizontal="center" vertical="center"/>
      <protection/>
    </xf>
    <xf numFmtId="0" fontId="0" fillId="2" borderId="6" xfId="0" applyFont="1" applyFill="1" applyBorder="1" applyAlignment="1" applyProtection="1">
      <alignment vertical="center"/>
      <protection/>
    </xf>
    <xf numFmtId="0" fontId="0" fillId="3" borderId="0" xfId="0" applyFill="1" applyAlignment="1">
      <alignment/>
    </xf>
    <xf numFmtId="0" fontId="0" fillId="3" borderId="0" xfId="0" applyFill="1" applyAlignment="1" applyProtection="1">
      <alignment/>
      <protection/>
    </xf>
    <xf numFmtId="0" fontId="0" fillId="3" borderId="0" xfId="0" applyFill="1" applyAlignment="1">
      <alignment horizontal="center"/>
    </xf>
    <xf numFmtId="0" fontId="9" fillId="3" borderId="0" xfId="0" applyFont="1" applyFill="1" applyAlignment="1" applyProtection="1">
      <alignment horizontal="left"/>
      <protection/>
    </xf>
    <xf numFmtId="0" fontId="11" fillId="3" borderId="0" xfId="0" applyFont="1" applyFill="1" applyAlignment="1" applyProtection="1">
      <alignment horizontal="left"/>
      <protection/>
    </xf>
    <xf numFmtId="0" fontId="10" fillId="3" borderId="0" xfId="0" applyFont="1" applyFill="1" applyAlignment="1" applyProtection="1">
      <alignment horizontal="left" wrapText="1"/>
      <protection/>
    </xf>
    <xf numFmtId="0" fontId="12" fillId="3" borderId="0" xfId="0" applyFont="1" applyFill="1" applyAlignment="1" applyProtection="1">
      <alignment horizontal="left" wrapText="1"/>
      <protection/>
    </xf>
    <xf numFmtId="14" fontId="0" fillId="2" borderId="7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4" fillId="3" borderId="0" xfId="0" applyFont="1" applyFill="1" applyAlignment="1" applyProtection="1">
      <alignment/>
      <protection/>
    </xf>
    <xf numFmtId="0" fontId="0" fillId="3" borderId="0" xfId="0" applyFill="1" applyAlignment="1" applyProtection="1">
      <alignment horizontal="center"/>
      <protection/>
    </xf>
    <xf numFmtId="0" fontId="0" fillId="3" borderId="0" xfId="0" applyFill="1" applyAlignment="1" applyProtection="1">
      <alignment horizontal="center"/>
      <protection hidden="1"/>
    </xf>
    <xf numFmtId="0" fontId="2" fillId="3" borderId="0" xfId="0" applyFont="1" applyFill="1" applyAlignment="1" applyProtection="1">
      <alignment/>
      <protection/>
    </xf>
    <xf numFmtId="0" fontId="2" fillId="3" borderId="0" xfId="0" applyFont="1" applyFill="1" applyAlignment="1" applyProtection="1">
      <alignment horizontal="right"/>
      <protection/>
    </xf>
    <xf numFmtId="14" fontId="0" fillId="3" borderId="0" xfId="0" applyNumberFormat="1" applyFill="1" applyAlignment="1" applyProtection="1">
      <alignment horizontal="center"/>
      <protection hidden="1"/>
    </xf>
    <xf numFmtId="0" fontId="0" fillId="3" borderId="0" xfId="0" applyFill="1" applyAlignment="1" applyProtection="1" quotePrefix="1">
      <alignment horizontal="left"/>
      <protection hidden="1"/>
    </xf>
    <xf numFmtId="0" fontId="0" fillId="3" borderId="0" xfId="0" applyFill="1" applyAlignment="1" applyProtection="1">
      <alignment/>
      <protection hidden="1"/>
    </xf>
    <xf numFmtId="0" fontId="3" fillId="4" borderId="6" xfId="0" applyFont="1" applyFill="1" applyBorder="1" applyAlignment="1" applyProtection="1">
      <alignment horizontal="center" vertical="center" wrapText="1"/>
      <protection/>
    </xf>
    <xf numFmtId="0" fontId="1" fillId="4" borderId="6" xfId="0" applyFont="1" applyFill="1" applyBorder="1" applyAlignment="1" applyProtection="1">
      <alignment horizontal="left" wrapText="1"/>
      <protection/>
    </xf>
    <xf numFmtId="0" fontId="1" fillId="4" borderId="6" xfId="0" applyFont="1" applyFill="1" applyBorder="1" applyAlignment="1" applyProtection="1">
      <alignment horizontal="left" vertical="center" wrapText="1"/>
      <protection/>
    </xf>
    <xf numFmtId="0" fontId="3" fillId="5" borderId="6" xfId="0" applyFont="1" applyFill="1" applyBorder="1" applyAlignment="1" applyProtection="1">
      <alignment horizontal="center" vertical="center" wrapText="1"/>
      <protection/>
    </xf>
    <xf numFmtId="0" fontId="10" fillId="5" borderId="6" xfId="0" applyFont="1" applyFill="1" applyBorder="1" applyAlignment="1" applyProtection="1">
      <alignment horizontal="left" wrapText="1"/>
      <protection/>
    </xf>
    <xf numFmtId="0" fontId="1" fillId="5" borderId="6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 hidden="1" locked="0"/>
    </xf>
    <xf numFmtId="0" fontId="2" fillId="3" borderId="0" xfId="0" applyFont="1" applyFill="1" applyAlignment="1" applyProtection="1">
      <alignment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hidden="1" locked="0"/>
    </xf>
    <xf numFmtId="0" fontId="9" fillId="3" borderId="0" xfId="0" applyFont="1" applyFill="1" applyAlignment="1" applyProtection="1">
      <alignment horizontal="left"/>
      <protection locked="0"/>
    </xf>
    <xf numFmtId="0" fontId="11" fillId="3" borderId="0" xfId="0" applyFont="1" applyFill="1" applyAlignment="1" applyProtection="1">
      <alignment horizontal="left"/>
      <protection locked="0"/>
    </xf>
    <xf numFmtId="0" fontId="8" fillId="3" borderId="0" xfId="0" applyFont="1" applyFill="1" applyAlignment="1">
      <alignment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wrapText="1"/>
    </xf>
    <xf numFmtId="0" fontId="8" fillId="3" borderId="0" xfId="0" applyFont="1" applyFill="1" applyAlignment="1">
      <alignment/>
    </xf>
    <xf numFmtId="0" fontId="8" fillId="3" borderId="0" xfId="0" applyFont="1" applyFill="1" applyAlignment="1">
      <alignment horizontal="center"/>
    </xf>
    <xf numFmtId="0" fontId="7" fillId="3" borderId="0" xfId="0" applyFont="1" applyFill="1" applyAlignment="1">
      <alignment/>
    </xf>
    <xf numFmtId="0" fontId="7" fillId="3" borderId="0" xfId="0" applyFont="1" applyFill="1" applyAlignment="1">
      <alignment/>
    </xf>
    <xf numFmtId="179" fontId="0" fillId="3" borderId="0" xfId="0" applyNumberFormat="1" applyFill="1" applyAlignment="1" applyProtection="1">
      <alignment horizontal="center"/>
      <protection hidden="1"/>
    </xf>
    <xf numFmtId="179" fontId="0" fillId="3" borderId="0" xfId="0" applyNumberFormat="1" applyFill="1" applyAlignment="1" applyProtection="1">
      <alignment horizontal="center"/>
      <protection hidden="1" locked="0"/>
    </xf>
    <xf numFmtId="0" fontId="3" fillId="3" borderId="2" xfId="0" applyFont="1" applyFill="1" applyBorder="1" applyAlignment="1" applyProtection="1">
      <alignment horizontal="right" vertical="center" wrapText="1"/>
      <protection hidden="1"/>
    </xf>
    <xf numFmtId="179" fontId="0" fillId="3" borderId="2" xfId="0" applyNumberFormat="1" applyFill="1" applyBorder="1" applyAlignment="1" applyProtection="1">
      <alignment horizontal="center"/>
      <protection hidden="1"/>
    </xf>
    <xf numFmtId="176" fontId="1" fillId="3" borderId="2" xfId="0" applyNumberFormat="1" applyFont="1" applyFill="1" applyBorder="1" applyAlignment="1" applyProtection="1">
      <alignment horizontal="right"/>
      <protection hidden="1"/>
    </xf>
    <xf numFmtId="176" fontId="1" fillId="3" borderId="0" xfId="0" applyNumberFormat="1" applyFont="1" applyFill="1" applyAlignment="1" applyProtection="1">
      <alignment horizontal="right"/>
      <protection hidden="1"/>
    </xf>
    <xf numFmtId="0" fontId="0" fillId="3" borderId="0" xfId="0" applyFill="1" applyAlignment="1" applyProtection="1">
      <alignment/>
      <protection hidden="1" locked="0"/>
    </xf>
    <xf numFmtId="0" fontId="7" fillId="3" borderId="0" xfId="0" applyFont="1" applyFill="1" applyAlignment="1" applyProtection="1">
      <alignment horizontal="left"/>
      <protection hidden="1"/>
    </xf>
    <xf numFmtId="0" fontId="1" fillId="3" borderId="0" xfId="0" applyFont="1" applyFill="1" applyAlignment="1" applyProtection="1">
      <alignment vertical="center" wrapText="1"/>
      <protection hidden="1"/>
    </xf>
    <xf numFmtId="0" fontId="1" fillId="3" borderId="0" xfId="0" applyFont="1" applyFill="1" applyAlignment="1" applyProtection="1">
      <alignment/>
      <protection/>
    </xf>
    <xf numFmtId="0" fontId="1" fillId="3" borderId="0" xfId="0" applyFont="1" applyFill="1" applyAlignment="1" applyProtection="1">
      <alignment horizontal="center"/>
      <protection/>
    </xf>
    <xf numFmtId="197" fontId="1" fillId="3" borderId="0" xfId="0" applyNumberFormat="1" applyFont="1" applyFill="1" applyAlignment="1" applyProtection="1">
      <alignment horizontal="center"/>
      <protection/>
    </xf>
    <xf numFmtId="0" fontId="1" fillId="3" borderId="2" xfId="0" applyFont="1" applyFill="1" applyBorder="1" applyAlignment="1" applyProtection="1">
      <alignment/>
      <protection hidden="1"/>
    </xf>
    <xf numFmtId="0" fontId="1" fillId="3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/>
      <protection/>
    </xf>
    <xf numFmtId="0" fontId="1" fillId="3" borderId="0" xfId="0" applyFont="1" applyFill="1" applyAlignment="1" applyProtection="1">
      <alignment/>
      <protection hidden="1"/>
    </xf>
    <xf numFmtId="0" fontId="1" fillId="0" borderId="6" xfId="0" applyFont="1" applyFill="1" applyBorder="1" applyAlignment="1" applyProtection="1">
      <alignment horizontal="left" wrapText="1"/>
      <protection/>
    </xf>
    <xf numFmtId="0" fontId="1" fillId="2" borderId="6" xfId="0" applyFont="1" applyFill="1" applyBorder="1" applyAlignment="1" applyProtection="1">
      <alignment horizontal="left" vertical="center" wrapText="1"/>
      <protection locked="0"/>
    </xf>
    <xf numFmtId="0" fontId="8" fillId="3" borderId="0" xfId="0" applyFont="1" applyFill="1" applyAlignment="1">
      <alignment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 wrapText="1"/>
    </xf>
    <xf numFmtId="0" fontId="8" fillId="3" borderId="0" xfId="0" applyFont="1" applyFill="1" applyAlignment="1">
      <alignment/>
    </xf>
    <xf numFmtId="0" fontId="8" fillId="3" borderId="0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27"/>
  <sheetViews>
    <sheetView showRowColHeaders="0" tabSelected="1" workbookViewId="0" topLeftCell="A6">
      <selection activeCell="H19" sqref="H19"/>
    </sheetView>
  </sheetViews>
  <sheetFormatPr defaultColWidth="9.140625" defaultRowHeight="12.75"/>
  <cols>
    <col min="1" max="1" width="6.28125" style="33" customWidth="1"/>
    <col min="2" max="2" width="4.57421875" style="33" customWidth="1"/>
    <col min="3" max="16384" width="9.140625" style="33" customWidth="1"/>
  </cols>
  <sheetData>
    <row r="1" spans="1:17" ht="19.5" customHeight="1">
      <c r="A1" s="88" t="s">
        <v>39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67"/>
      <c r="P1" s="67"/>
      <c r="Q1" s="67"/>
    </row>
    <row r="2" ht="19.5" customHeight="1">
      <c r="A2" s="34"/>
    </row>
    <row r="3" spans="1:16" ht="19.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19.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6" ht="19.5" customHeight="1">
      <c r="A5" s="68" t="s">
        <v>40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1:16" ht="19.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1:16" ht="19.5" customHeight="1">
      <c r="A7" s="68" t="s">
        <v>41</v>
      </c>
      <c r="B7" s="62"/>
      <c r="C7" s="62"/>
      <c r="D7" s="62"/>
      <c r="E7" s="62"/>
      <c r="F7" s="62"/>
      <c r="G7" s="62"/>
      <c r="H7" s="62"/>
      <c r="I7" s="68"/>
      <c r="J7" s="68"/>
      <c r="K7" s="68"/>
      <c r="L7" s="68"/>
      <c r="M7" s="68"/>
      <c r="N7" s="68"/>
      <c r="O7" s="68"/>
      <c r="P7" s="62"/>
    </row>
    <row r="8" spans="1:16" ht="19.5" customHeight="1">
      <c r="A8" s="62" t="s">
        <v>42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</row>
    <row r="9" spans="1:16" ht="19.5" customHeight="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</row>
    <row r="10" spans="1:16" ht="19.5" customHeight="1">
      <c r="A10" s="68" t="s">
        <v>43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</row>
    <row r="11" spans="1:16" ht="19.5" customHeight="1">
      <c r="A11" s="62"/>
      <c r="B11" s="63" t="s">
        <v>44</v>
      </c>
      <c r="C11" s="89" t="s">
        <v>46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90"/>
    </row>
    <row r="12" spans="1:16" ht="19.5" customHeight="1">
      <c r="A12" s="62"/>
      <c r="B12" s="63" t="s">
        <v>45</v>
      </c>
      <c r="C12" s="89" t="s">
        <v>47</v>
      </c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90"/>
    </row>
    <row r="13" spans="1:16" ht="19.5" customHeight="1">
      <c r="A13" s="62"/>
      <c r="B13" s="63" t="s">
        <v>48</v>
      </c>
      <c r="C13" s="89" t="s">
        <v>57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90"/>
    </row>
    <row r="14" spans="1:16" ht="19.5" customHeight="1">
      <c r="A14" s="62"/>
      <c r="B14" s="63" t="s">
        <v>49</v>
      </c>
      <c r="C14" s="89" t="s">
        <v>50</v>
      </c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90"/>
    </row>
    <row r="15" spans="2:16" ht="19.5" customHeight="1">
      <c r="B15" s="63"/>
      <c r="C15" s="62" t="s">
        <v>58</v>
      </c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5"/>
    </row>
    <row r="16" spans="1:16" ht="19.5" customHeight="1">
      <c r="A16" s="62"/>
      <c r="B16" s="63" t="s">
        <v>51</v>
      </c>
      <c r="C16" s="91" t="s">
        <v>52</v>
      </c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</row>
    <row r="17" spans="1:16" ht="19.5" customHeight="1">
      <c r="A17" s="62"/>
      <c r="B17" s="62"/>
      <c r="C17" s="62" t="s">
        <v>61</v>
      </c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</row>
    <row r="18" spans="1:16" ht="19.5" customHeight="1">
      <c r="A18" s="62"/>
      <c r="B18" s="62"/>
      <c r="C18" s="87" t="s">
        <v>62</v>
      </c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</row>
    <row r="19" spans="1:16" ht="19.5" customHeight="1">
      <c r="A19" s="68" t="s">
        <v>33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</row>
    <row r="20" spans="1:16" ht="19.5" customHeight="1">
      <c r="A20" s="66"/>
      <c r="B20" s="62" t="s">
        <v>53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</row>
    <row r="21" spans="2:16" ht="19.5" customHeight="1">
      <c r="B21" s="62" t="s">
        <v>54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</row>
    <row r="22" spans="1:16" ht="19.5" customHeight="1">
      <c r="A22" s="66"/>
      <c r="B22" s="62" t="s">
        <v>55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</row>
    <row r="23" ht="15">
      <c r="A23" s="66"/>
    </row>
    <row r="24" ht="12.75">
      <c r="A24" s="35"/>
    </row>
    <row r="25" ht="12.75">
      <c r="A25" s="35"/>
    </row>
    <row r="26" ht="12.75">
      <c r="A26" s="35"/>
    </row>
    <row r="27" ht="12.75">
      <c r="A27" s="35"/>
    </row>
    <row r="28" ht="12.75"/>
    <row r="29" ht="12.75"/>
  </sheetData>
  <sheetProtection password="DE6B" sheet="1" objects="1" scenarios="1"/>
  <mergeCells count="6">
    <mergeCell ref="A1:N1"/>
    <mergeCell ref="C14:P14"/>
    <mergeCell ref="C16:P16"/>
    <mergeCell ref="C13:P13"/>
    <mergeCell ref="C11:P11"/>
    <mergeCell ref="C12:P12"/>
  </mergeCells>
  <printOptions/>
  <pageMargins left="0.75" right="0.75" top="1" bottom="1" header="0.5" footer="0.5"/>
  <pageSetup horizontalDpi="600" verticalDpi="600" orientation="landscape" scale="8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/>
  <dimension ref="A1:AV232"/>
  <sheetViews>
    <sheetView workbookViewId="0" topLeftCell="B1">
      <selection activeCell="G18" sqref="G18"/>
    </sheetView>
  </sheetViews>
  <sheetFormatPr defaultColWidth="9.140625" defaultRowHeight="12.75"/>
  <cols>
    <col min="1" max="1" width="11.28125" style="1" hidden="1" customWidth="1"/>
    <col min="2" max="2" width="6.57421875" style="2" customWidth="1"/>
    <col min="3" max="3" width="17.00390625" style="2" customWidth="1"/>
    <col min="4" max="4" width="11.28125" style="2" customWidth="1"/>
    <col min="5" max="5" width="11.28125" style="2" hidden="1" customWidth="1"/>
    <col min="6" max="6" width="10.140625" style="2" bestFit="1" customWidth="1"/>
    <col min="7" max="7" width="10.140625" style="2" customWidth="1"/>
    <col min="8" max="8" width="10.00390625" style="2" hidden="1" customWidth="1"/>
    <col min="9" max="9" width="9.140625" style="2" customWidth="1"/>
    <col min="10" max="10" width="11.140625" style="15" bestFit="1" customWidth="1"/>
    <col min="11" max="15" width="12.57421875" style="15" hidden="1" customWidth="1"/>
    <col min="16" max="16" width="10.421875" style="2" bestFit="1" customWidth="1"/>
    <col min="17" max="17" width="12.140625" style="2" bestFit="1" customWidth="1"/>
    <col min="18" max="19" width="10.8515625" style="15" hidden="1" customWidth="1"/>
    <col min="20" max="20" width="31.7109375" style="36" customWidth="1"/>
    <col min="21" max="21" width="41.421875" style="37" customWidth="1"/>
    <col min="22" max="22" width="39.140625" style="1" customWidth="1"/>
    <col min="23" max="23" width="6.8515625" style="1" hidden="1" customWidth="1"/>
    <col min="24" max="24" width="10.28125" style="1" hidden="1" customWidth="1"/>
    <col min="25" max="25" width="11.140625" style="1" hidden="1" customWidth="1"/>
    <col min="26" max="26" width="8.7109375" style="1" hidden="1" customWidth="1"/>
    <col min="27" max="27" width="10.140625" style="1" hidden="1" customWidth="1"/>
    <col min="28" max="28" width="9.7109375" style="1" hidden="1" customWidth="1"/>
    <col min="29" max="31" width="8.7109375" style="1" hidden="1" customWidth="1"/>
    <col min="32" max="33" width="9.140625" style="1" hidden="1" customWidth="1"/>
    <col min="34" max="16384" width="9.140625" style="1" customWidth="1"/>
  </cols>
  <sheetData>
    <row r="1" spans="2:48" ht="18">
      <c r="B1" s="42" t="s">
        <v>37</v>
      </c>
      <c r="C1" s="43"/>
      <c r="D1" s="43"/>
      <c r="E1" s="44"/>
      <c r="F1" s="44"/>
      <c r="G1" s="44"/>
      <c r="H1" s="44"/>
      <c r="I1" s="44"/>
      <c r="J1" s="43"/>
      <c r="K1" s="43"/>
      <c r="L1" s="43"/>
      <c r="M1" s="43"/>
      <c r="N1" s="43"/>
      <c r="O1" s="43"/>
      <c r="P1" s="44"/>
      <c r="Q1" s="44"/>
      <c r="R1" s="43"/>
      <c r="S1" s="43"/>
      <c r="V1" s="49"/>
      <c r="W1" s="6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</row>
    <row r="2" spans="1:48" ht="18">
      <c r="A2" s="42"/>
      <c r="B2" s="43"/>
      <c r="C2" s="43"/>
      <c r="D2" s="44"/>
      <c r="E2" s="44"/>
      <c r="F2" s="44"/>
      <c r="G2" s="44"/>
      <c r="H2" s="44"/>
      <c r="I2" s="44"/>
      <c r="J2" s="43"/>
      <c r="K2" s="43"/>
      <c r="L2" s="43"/>
      <c r="M2" s="43"/>
      <c r="N2" s="43"/>
      <c r="O2" s="43"/>
      <c r="P2" s="44"/>
      <c r="Q2" s="44"/>
      <c r="R2" s="43"/>
      <c r="S2" s="43"/>
      <c r="T2" s="83"/>
      <c r="V2" s="49"/>
      <c r="W2" s="6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</row>
    <row r="3" spans="2:48" s="56" customFormat="1" ht="12.75">
      <c r="B3" s="57" t="s">
        <v>38</v>
      </c>
      <c r="C3" s="58"/>
      <c r="D3" s="59"/>
      <c r="E3" s="59"/>
      <c r="F3" s="59"/>
      <c r="G3" s="59"/>
      <c r="H3" s="59"/>
      <c r="I3" s="59"/>
      <c r="J3" s="58"/>
      <c r="K3" s="58"/>
      <c r="L3" s="58"/>
      <c r="M3" s="58"/>
      <c r="N3" s="58"/>
      <c r="O3" s="58"/>
      <c r="P3" s="59"/>
      <c r="Q3" s="59"/>
      <c r="R3" s="58"/>
      <c r="S3" s="58"/>
      <c r="T3" s="60"/>
      <c r="U3" s="61"/>
      <c r="V3" s="75"/>
      <c r="W3" s="70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</row>
    <row r="4" spans="1:48" ht="13.5" thickBot="1">
      <c r="A4" s="45"/>
      <c r="B4" s="43"/>
      <c r="C4" s="43"/>
      <c r="D4" s="44"/>
      <c r="E4" s="44"/>
      <c r="F4" s="44"/>
      <c r="G4" s="44"/>
      <c r="H4" s="44"/>
      <c r="I4" s="44"/>
      <c r="J4" s="43"/>
      <c r="K4" s="43"/>
      <c r="L4" s="43"/>
      <c r="M4" s="43"/>
      <c r="N4" s="43"/>
      <c r="O4" s="43"/>
      <c r="P4" s="44"/>
      <c r="Q4" s="44"/>
      <c r="R4" s="43"/>
      <c r="S4" s="43"/>
      <c r="V4" s="49"/>
      <c r="W4" s="6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</row>
    <row r="5" spans="1:48" ht="14.25" thickBot="1" thickTop="1">
      <c r="A5" s="34"/>
      <c r="B5" s="43"/>
      <c r="C5" s="44"/>
      <c r="D5" s="46" t="s">
        <v>0</v>
      </c>
      <c r="E5" s="47"/>
      <c r="F5" s="40"/>
      <c r="G5" s="48" t="s">
        <v>36</v>
      </c>
      <c r="H5" s="44"/>
      <c r="I5" s="44"/>
      <c r="J5" s="43"/>
      <c r="K5" s="43"/>
      <c r="L5" s="43"/>
      <c r="M5" s="43"/>
      <c r="N5" s="43"/>
      <c r="O5" s="43"/>
      <c r="P5" s="44"/>
      <c r="Q5" s="44"/>
      <c r="R5" s="43"/>
      <c r="S5" s="43"/>
      <c r="V5" s="49"/>
      <c r="W5" s="6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</row>
    <row r="6" spans="1:48" ht="17.25" thickBot="1" thickTop="1">
      <c r="A6" s="34"/>
      <c r="B6" s="43"/>
      <c r="D6" s="46" t="s">
        <v>4</v>
      </c>
      <c r="E6" s="44"/>
      <c r="F6" s="41"/>
      <c r="G6" s="44"/>
      <c r="H6" s="44"/>
      <c r="I6" s="44"/>
      <c r="J6" s="43"/>
      <c r="K6" s="43"/>
      <c r="L6" s="43"/>
      <c r="M6" s="43"/>
      <c r="N6" s="43"/>
      <c r="O6" s="43"/>
      <c r="P6" s="44"/>
      <c r="Q6" s="44"/>
      <c r="R6" s="43"/>
      <c r="S6" s="43"/>
      <c r="V6" s="76"/>
      <c r="W6" s="69"/>
      <c r="X6" s="10" t="s">
        <v>10</v>
      </c>
      <c r="Y6" s="11"/>
      <c r="Z6" s="10"/>
      <c r="AA6" s="11"/>
      <c r="AB6" s="11"/>
      <c r="AC6" s="11"/>
      <c r="AD6" s="11"/>
      <c r="AE6" s="11"/>
      <c r="AG6" s="76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</row>
    <row r="7" spans="1:48" ht="13.5" thickTop="1">
      <c r="A7" s="49"/>
      <c r="B7" s="44"/>
      <c r="C7" s="44"/>
      <c r="D7" s="44"/>
      <c r="E7" s="44" t="s">
        <v>27</v>
      </c>
      <c r="F7" s="44"/>
      <c r="G7" s="44"/>
      <c r="H7" s="44"/>
      <c r="I7" s="44"/>
      <c r="J7" s="43"/>
      <c r="K7" s="44" t="s">
        <v>27</v>
      </c>
      <c r="L7" s="44" t="s">
        <v>27</v>
      </c>
      <c r="M7" s="44" t="s">
        <v>27</v>
      </c>
      <c r="N7" s="44" t="s">
        <v>27</v>
      </c>
      <c r="O7" s="44" t="s">
        <v>27</v>
      </c>
      <c r="P7" s="44"/>
      <c r="Q7" s="44"/>
      <c r="R7" s="43" t="s">
        <v>27</v>
      </c>
      <c r="S7" s="43" t="s">
        <v>27</v>
      </c>
      <c r="V7" s="49"/>
      <c r="W7" s="69"/>
      <c r="X7" s="13" t="s">
        <v>24</v>
      </c>
      <c r="Y7" s="13" t="s">
        <v>25</v>
      </c>
      <c r="Z7" s="13" t="s">
        <v>22</v>
      </c>
      <c r="AA7" s="13" t="s">
        <v>23</v>
      </c>
      <c r="AB7" s="13" t="s">
        <v>15</v>
      </c>
      <c r="AC7" s="13" t="s">
        <v>15</v>
      </c>
      <c r="AD7" s="13" t="s">
        <v>15</v>
      </c>
      <c r="AE7" s="12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</row>
    <row r="8" spans="1:48" s="5" customFormat="1" ht="63.75" customHeight="1">
      <c r="A8" s="18" t="s">
        <v>1</v>
      </c>
      <c r="B8" s="19" t="s">
        <v>2</v>
      </c>
      <c r="C8" s="19" t="s">
        <v>3</v>
      </c>
      <c r="D8" s="19" t="s">
        <v>11</v>
      </c>
      <c r="E8" s="19" t="s">
        <v>12</v>
      </c>
      <c r="F8" s="19" t="s">
        <v>5</v>
      </c>
      <c r="G8" s="19" t="s">
        <v>34</v>
      </c>
      <c r="H8" s="19" t="s">
        <v>7</v>
      </c>
      <c r="I8" s="19" t="s">
        <v>6</v>
      </c>
      <c r="J8" s="20" t="s">
        <v>8</v>
      </c>
      <c r="K8" s="19" t="s">
        <v>28</v>
      </c>
      <c r="L8" s="19" t="s">
        <v>29</v>
      </c>
      <c r="M8" s="19"/>
      <c r="N8" s="19" t="s">
        <v>31</v>
      </c>
      <c r="O8" s="19" t="s">
        <v>30</v>
      </c>
      <c r="P8" s="19" t="s">
        <v>9</v>
      </c>
      <c r="Q8" s="19" t="s">
        <v>26</v>
      </c>
      <c r="R8" s="20" t="s">
        <v>21</v>
      </c>
      <c r="S8" s="20" t="s">
        <v>59</v>
      </c>
      <c r="T8" s="53" t="s">
        <v>56</v>
      </c>
      <c r="U8" s="50" t="s">
        <v>35</v>
      </c>
      <c r="V8" s="19" t="s">
        <v>60</v>
      </c>
      <c r="W8" s="71"/>
      <c r="X8" s="14" t="s">
        <v>13</v>
      </c>
      <c r="Y8" s="14" t="s">
        <v>14</v>
      </c>
      <c r="Z8" s="14" t="s">
        <v>20</v>
      </c>
      <c r="AA8" s="14" t="s">
        <v>19</v>
      </c>
      <c r="AB8" s="14" t="s">
        <v>16</v>
      </c>
      <c r="AC8" s="14" t="s">
        <v>17</v>
      </c>
      <c r="AD8" s="14" t="s">
        <v>18</v>
      </c>
      <c r="AE8" s="6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</row>
    <row r="9" spans="1:48" s="4" customFormat="1" ht="12.75" hidden="1">
      <c r="A9" s="21"/>
      <c r="B9" s="22"/>
      <c r="C9" s="22"/>
      <c r="D9" s="22"/>
      <c r="E9" s="22"/>
      <c r="F9" s="22"/>
      <c r="G9" s="22"/>
      <c r="H9" s="22"/>
      <c r="I9" s="22"/>
      <c r="J9" s="23"/>
      <c r="K9" s="23"/>
      <c r="L9" s="23"/>
      <c r="M9" s="23"/>
      <c r="N9" s="23"/>
      <c r="O9" s="23"/>
      <c r="P9" s="22"/>
      <c r="Q9" s="22"/>
      <c r="R9" s="23"/>
      <c r="S9" s="23"/>
      <c r="T9" s="54"/>
      <c r="U9" s="51"/>
      <c r="V9" s="85"/>
      <c r="W9" s="72"/>
      <c r="X9" s="8"/>
      <c r="Y9" s="8"/>
      <c r="Z9" s="8"/>
      <c r="AA9" s="8"/>
      <c r="AB9" s="8"/>
      <c r="AC9" s="8"/>
      <c r="AD9" s="8"/>
      <c r="AE9" s="9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</row>
    <row r="10" spans="1:48" s="4" customFormat="1" ht="12.75" hidden="1">
      <c r="A10" s="22" t="s">
        <v>32</v>
      </c>
      <c r="B10" s="22"/>
      <c r="C10" s="22"/>
      <c r="D10" s="22"/>
      <c r="E10" s="22"/>
      <c r="F10" s="22"/>
      <c r="G10" s="22"/>
      <c r="H10" s="22"/>
      <c r="I10" s="22"/>
      <c r="J10" s="23"/>
      <c r="K10" s="23"/>
      <c r="L10" s="23"/>
      <c r="M10" s="23"/>
      <c r="N10" s="23"/>
      <c r="O10" s="23"/>
      <c r="P10" s="22"/>
      <c r="Q10" s="22"/>
      <c r="R10" s="23"/>
      <c r="S10" s="23"/>
      <c r="T10" s="54"/>
      <c r="U10" s="51"/>
      <c r="V10" s="85"/>
      <c r="W10" s="72"/>
      <c r="X10" s="8"/>
      <c r="Y10" s="8"/>
      <c r="Z10" s="8"/>
      <c r="AA10" s="8"/>
      <c r="AB10" s="8"/>
      <c r="AC10" s="8"/>
      <c r="AD10" s="8"/>
      <c r="AE10" s="9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</row>
    <row r="11" spans="1:48" s="4" customFormat="1" ht="12.75" hidden="1">
      <c r="A11" s="22" t="s">
        <v>32</v>
      </c>
      <c r="B11" s="22"/>
      <c r="C11" s="22"/>
      <c r="D11" s="22"/>
      <c r="E11" s="22"/>
      <c r="F11" s="22"/>
      <c r="G11" s="22"/>
      <c r="H11" s="22"/>
      <c r="I11" s="22"/>
      <c r="J11" s="23"/>
      <c r="K11" s="23"/>
      <c r="L11" s="23"/>
      <c r="M11" s="23"/>
      <c r="N11" s="23"/>
      <c r="O11" s="23"/>
      <c r="P11" s="22"/>
      <c r="Q11" s="22"/>
      <c r="R11" s="23"/>
      <c r="S11" s="23"/>
      <c r="T11" s="54"/>
      <c r="U11" s="51"/>
      <c r="V11" s="85"/>
      <c r="W11" s="72"/>
      <c r="X11" s="8"/>
      <c r="Y11" s="8"/>
      <c r="Z11" s="8"/>
      <c r="AA11" s="8"/>
      <c r="AB11" s="8"/>
      <c r="AC11" s="8"/>
      <c r="AD11" s="8"/>
      <c r="AE11" s="9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</row>
    <row r="12" spans="1:48" s="4" customFormat="1" ht="12.75" hidden="1">
      <c r="A12" s="22" t="s">
        <v>32</v>
      </c>
      <c r="B12" s="22"/>
      <c r="C12" s="22"/>
      <c r="D12" s="22"/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23"/>
      <c r="P12" s="22"/>
      <c r="Q12" s="22"/>
      <c r="R12" s="23"/>
      <c r="S12" s="23"/>
      <c r="T12" s="54"/>
      <c r="U12" s="51"/>
      <c r="V12" s="85"/>
      <c r="W12" s="72"/>
      <c r="X12" s="8"/>
      <c r="Y12" s="8"/>
      <c r="Z12" s="8"/>
      <c r="AA12" s="8"/>
      <c r="AB12" s="8"/>
      <c r="AC12" s="8"/>
      <c r="AD12" s="8"/>
      <c r="AE12" s="9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</row>
    <row r="13" spans="1:48" s="4" customFormat="1" ht="12.75" hidden="1">
      <c r="A13" s="22" t="s">
        <v>32</v>
      </c>
      <c r="B13" s="22"/>
      <c r="C13" s="22"/>
      <c r="D13" s="22"/>
      <c r="E13" s="22"/>
      <c r="F13" s="22"/>
      <c r="G13" s="22"/>
      <c r="H13" s="22"/>
      <c r="I13" s="22"/>
      <c r="J13" s="23"/>
      <c r="K13" s="23"/>
      <c r="L13" s="23"/>
      <c r="M13" s="23"/>
      <c r="N13" s="23"/>
      <c r="O13" s="23"/>
      <c r="P13" s="22"/>
      <c r="Q13" s="22"/>
      <c r="R13" s="23"/>
      <c r="S13" s="23"/>
      <c r="T13" s="54"/>
      <c r="U13" s="51"/>
      <c r="V13" s="85"/>
      <c r="W13" s="72"/>
      <c r="X13" s="8"/>
      <c r="Y13" s="8"/>
      <c r="Z13" s="8"/>
      <c r="AA13" s="8"/>
      <c r="AB13" s="8"/>
      <c r="AC13" s="8"/>
      <c r="AD13" s="8"/>
      <c r="AE13" s="9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</row>
    <row r="14" spans="1:48" s="4" customFormat="1" ht="12.75" hidden="1">
      <c r="A14" s="22" t="s">
        <v>32</v>
      </c>
      <c r="B14" s="22"/>
      <c r="C14" s="22"/>
      <c r="D14" s="22"/>
      <c r="E14" s="22"/>
      <c r="F14" s="22"/>
      <c r="G14" s="22"/>
      <c r="H14" s="22"/>
      <c r="I14" s="22"/>
      <c r="J14" s="23"/>
      <c r="K14" s="23"/>
      <c r="L14" s="23"/>
      <c r="M14" s="23"/>
      <c r="N14" s="23"/>
      <c r="O14" s="23"/>
      <c r="P14" s="22"/>
      <c r="Q14" s="22"/>
      <c r="R14" s="23"/>
      <c r="S14" s="23"/>
      <c r="T14" s="54"/>
      <c r="U14" s="51"/>
      <c r="V14" s="85"/>
      <c r="W14" s="72"/>
      <c r="X14" s="8"/>
      <c r="Y14" s="8"/>
      <c r="Z14" s="8"/>
      <c r="AA14" s="8"/>
      <c r="AB14" s="8"/>
      <c r="AC14" s="8"/>
      <c r="AD14" s="8"/>
      <c r="AE14" s="9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</row>
    <row r="15" spans="1:48" s="4" customFormat="1" ht="12.75" hidden="1">
      <c r="A15" s="22" t="s">
        <v>32</v>
      </c>
      <c r="B15" s="22"/>
      <c r="C15" s="22"/>
      <c r="D15" s="22"/>
      <c r="E15" s="22"/>
      <c r="F15" s="22"/>
      <c r="G15" s="22"/>
      <c r="H15" s="22"/>
      <c r="I15" s="22"/>
      <c r="J15" s="23"/>
      <c r="K15" s="23"/>
      <c r="L15" s="23"/>
      <c r="M15" s="23"/>
      <c r="N15" s="23"/>
      <c r="O15" s="23"/>
      <c r="P15" s="22"/>
      <c r="Q15" s="22"/>
      <c r="R15" s="23"/>
      <c r="S15" s="23"/>
      <c r="T15" s="54"/>
      <c r="U15" s="51"/>
      <c r="V15" s="85"/>
      <c r="W15" s="72"/>
      <c r="X15" s="8"/>
      <c r="Y15" s="8"/>
      <c r="Z15" s="8"/>
      <c r="AA15" s="8"/>
      <c r="AB15" s="8"/>
      <c r="AC15" s="8"/>
      <c r="AD15" s="8"/>
      <c r="AE15" s="9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</row>
    <row r="16" spans="1:48" s="4" customFormat="1" ht="12.75" hidden="1">
      <c r="A16" s="22" t="s">
        <v>32</v>
      </c>
      <c r="B16" s="22"/>
      <c r="C16" s="22"/>
      <c r="D16" s="22"/>
      <c r="E16" s="22"/>
      <c r="F16" s="22"/>
      <c r="G16" s="22"/>
      <c r="H16" s="22"/>
      <c r="I16" s="22"/>
      <c r="J16" s="23"/>
      <c r="K16" s="23"/>
      <c r="L16" s="23"/>
      <c r="M16" s="23"/>
      <c r="N16" s="23"/>
      <c r="O16" s="23"/>
      <c r="P16" s="22"/>
      <c r="Q16" s="22"/>
      <c r="R16" s="23"/>
      <c r="S16" s="23"/>
      <c r="T16" s="54"/>
      <c r="U16" s="51"/>
      <c r="V16" s="85"/>
      <c r="W16" s="72"/>
      <c r="X16" s="8"/>
      <c r="Y16" s="8"/>
      <c r="Z16" s="8"/>
      <c r="AA16" s="8"/>
      <c r="AB16" s="8"/>
      <c r="AC16" s="8"/>
      <c r="AD16" s="8"/>
      <c r="AE16" s="9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</row>
    <row r="17" spans="1:48" s="4" customFormat="1" ht="19.5" customHeight="1">
      <c r="A17" s="29">
        <f>IF(D17&lt;&gt;"","Cycle1","")</f>
      </c>
      <c r="B17" s="24"/>
      <c r="C17" s="25">
        <f>IF(F5&lt;&gt;"",F5,"")</f>
      </c>
      <c r="D17" s="26">
        <f>IF(AND(F5&lt;&gt;"",F6&lt;&gt;""),1,"")</f>
      </c>
      <c r="E17" s="27">
        <f>IF(AND(F5&lt;&gt;"",F6&lt;&gt;""),1,"")</f>
      </c>
      <c r="F17" s="24"/>
      <c r="G17" s="24"/>
      <c r="H17" s="27">
        <f aca="true" t="shared" si="0" ref="H17:H48">IF(A17="Logger",K17,"")</f>
      </c>
      <c r="I17" s="27">
        <f aca="true" t="shared" si="1" ref="I17:I48">IF(OR(A17="Other",A17=""),"",IF(A17="Cycle2",O17,L17))</f>
      </c>
      <c r="J17" s="27">
        <f aca="true" t="shared" si="2" ref="J17:J48">IF(AND(F17="",G17="",A17=""),"",24-SUM(F17:G17))</f>
      </c>
      <c r="K17" s="27">
        <f aca="true" t="shared" si="3" ref="K17:K41">SUM(F17,IF(E17=1,0,IF(D16=1,F16,IF(E15=1,F15:F16,IF(E14=1,F14:F16,IF(E13=1,F13:F16,IF(E12=1,F12:F16,F11:F16)))))))</f>
        <v>0</v>
      </c>
      <c r="L17" s="27">
        <f aca="true" t="shared" si="4" ref="L17:L41">SUM(F17:G17,IF(E17=1,0,IF(E16=1,F16:G16,IF(E15=1,F15:G16,IF(E14=1,F14:G16,IF(E13=1,F13:G16,IF(E12=1,F12:G16,F11:G16)))))))</f>
        <v>0</v>
      </c>
      <c r="M17" s="27" t="str">
        <f aca="true" t="shared" si="5" ref="M17:M41">IF(E17="","N",IF(E17&gt;7,"Y","N"))</f>
        <v>N</v>
      </c>
      <c r="N17" s="27">
        <f aca="true" t="shared" si="6" ref="N17:N41">SUM(IF(E11=1,0,IF(E10=1,F10:G10,IF(E9=1,F9:G10,IF(E8=1,F8:G10,IF(E7=1,F7:G10,IF(E6=1,F6:G10,IF(E5=1,F5:G10,F4:G10))))))))</f>
        <v>0</v>
      </c>
      <c r="O17" s="27">
        <f aca="true" t="shared" si="7" ref="O17:O41">IF(M17="n",L17,L17+N17)</f>
        <v>0</v>
      </c>
      <c r="P17" s="24"/>
      <c r="Q17" s="24"/>
      <c r="R17" s="27">
        <f>IF(A17="","",IF(E17=1,F17+G17,F17+G17+R9))</f>
      </c>
      <c r="S17" s="27">
        <f>IF(AND(F5&lt;&gt;"",F6&lt;&gt;""),1,"")</f>
      </c>
      <c r="T17" s="55">
        <f aca="true" t="shared" si="8" ref="T17:T48">CONCATENATE(X17,Y17,Z17,AA17,AB17,AC17,AD17)</f>
      </c>
      <c r="U17" s="52">
        <f>IF(AND(A17&lt;&gt;"",E17&lt;&gt;""),IF(AND(OR(A17="Cycle1",A17="Cycle2"),MOD(S17,14)=0),"Check if the driver has had 24 consecutive hours off in the past 14 days",IF(AND(A17="Logger",MOD(S17,7)=0),"Check if the driver has had 24 consecutive hours off in the past 7 days","")),"")</f>
      </c>
      <c r="V17" s="86"/>
      <c r="W17" s="73"/>
      <c r="X17" s="8">
        <f aca="true" t="shared" si="9" ref="X17:X48">IF(OR(A17="Cycle1",A17="Cycle2",A17="logger"),IF(F17&gt;13,"&gt;13 driving ",""),"")</f>
      </c>
      <c r="Y17" s="8">
        <f aca="true" t="shared" si="10" ref="Y17:Y48">IF(OR(A17="Cycle1",A17="Cycle2"),IF(SUM(F17:G17)&gt;14,"&gt;14 on-duty ",""),"")</f>
      </c>
      <c r="Z17" s="8">
        <f aca="true" t="shared" si="11" ref="Z17:Z48">IF(A17="Cycle1",IF(I17&gt;70,"&gt;70 on-duty ",""),"")</f>
      </c>
      <c r="AA17" s="8">
        <f aca="true" t="shared" si="12" ref="AA17:AA48">IF(A17="Cycle2",IF(I17&gt;120,"&gt;120 on-duty ",""),"")</f>
      </c>
      <c r="AB17" s="8">
        <f aca="true" t="shared" si="13" ref="AB17:AB48">IF(A17="logger",IF(SUM(F17:G17)&gt;15,"&gt;15 on-duty ",""),"")</f>
      </c>
      <c r="AC17" s="8">
        <f aca="true" t="shared" si="14" ref="AC17:AC48">IF(A17="logger",IF(I17&gt;80,"&gt;80 on-duty ",""),"")</f>
      </c>
      <c r="AD17" s="8">
        <f aca="true" t="shared" si="15" ref="AD17:AD48">IF(A17="logger",IF(H17&gt;65,"&gt;65 driving ",""),"")</f>
      </c>
      <c r="AE17" s="9"/>
      <c r="AF17" s="3"/>
      <c r="AG17" s="78"/>
      <c r="AH17" s="78"/>
      <c r="AI17" s="78"/>
      <c r="AJ17" s="78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</row>
    <row r="18" spans="1:48" s="4" customFormat="1" ht="19.5" customHeight="1">
      <c r="A18" s="29">
        <f aca="true" t="shared" si="16" ref="A18:A78">IF(D18&lt;&gt;"","Cycle1","")</f>
      </c>
      <c r="B18" s="24"/>
      <c r="C18" s="25">
        <f aca="true" t="shared" si="17" ref="C18:C49">IF(D17&lt;$F$6,C17+1,"")</f>
      </c>
      <c r="D18" s="26">
        <f>IF(C18="","",D17+1)</f>
      </c>
      <c r="E18" s="27">
        <f>IF(D18="","",IF(B18="Yes",1,E17+1))</f>
      </c>
      <c r="F18" s="24"/>
      <c r="G18" s="24"/>
      <c r="H18" s="27">
        <f t="shared" si="0"/>
      </c>
      <c r="I18" s="27">
        <f t="shared" si="1"/>
      </c>
      <c r="J18" s="27">
        <f t="shared" si="2"/>
      </c>
      <c r="K18" s="27">
        <f t="shared" si="3"/>
        <v>0</v>
      </c>
      <c r="L18" s="27">
        <f t="shared" si="4"/>
        <v>0</v>
      </c>
      <c r="M18" s="27" t="str">
        <f t="shared" si="5"/>
        <v>N</v>
      </c>
      <c r="N18" s="27">
        <f t="shared" si="6"/>
        <v>0</v>
      </c>
      <c r="O18" s="27">
        <f t="shared" si="7"/>
        <v>0</v>
      </c>
      <c r="P18" s="24"/>
      <c r="Q18" s="24"/>
      <c r="R18" s="27">
        <f aca="true" t="shared" si="18" ref="R18:R49">IF(A18="","",IF(E18=1,F18+G18,F18+G18+R17))</f>
      </c>
      <c r="S18" s="27">
        <f>IF(D18="","",IF(OR(B18="Yes",Q18="Yes"),1,S17+1))</f>
      </c>
      <c r="T18" s="55">
        <f t="shared" si="8"/>
      </c>
      <c r="U18" s="52">
        <f aca="true" t="shared" si="19" ref="U18:U78">IF(AND(A18&lt;&gt;"",E18&lt;&gt;""),IF(AND(OR(A18="Cycle1",A18="Cycle2"),MOD(S18,14)=0),"Check if the driver has had 24 consecutive hours off in the past 14 days",IF(AND(A18="Logger",MOD(S18,7)=0),"Check if the driver has had 24 consecutive hours off in the past 7 days","")),"")</f>
      </c>
      <c r="V18" s="86"/>
      <c r="W18" s="74"/>
      <c r="X18" s="7">
        <f t="shared" si="9"/>
      </c>
      <c r="Y18" s="8">
        <f t="shared" si="10"/>
      </c>
      <c r="Z18" s="8">
        <f t="shared" si="11"/>
      </c>
      <c r="AA18" s="8">
        <f t="shared" si="12"/>
      </c>
      <c r="AB18" s="8">
        <f t="shared" si="13"/>
      </c>
      <c r="AC18" s="8">
        <f t="shared" si="14"/>
      </c>
      <c r="AD18" s="8">
        <f t="shared" si="15"/>
      </c>
      <c r="AE18" s="9"/>
      <c r="AF18" s="3"/>
      <c r="AG18" s="78"/>
      <c r="AH18" s="78"/>
      <c r="AI18" s="78"/>
      <c r="AJ18" s="78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</row>
    <row r="19" spans="1:48" s="4" customFormat="1" ht="19.5" customHeight="1">
      <c r="A19" s="29">
        <f t="shared" si="16"/>
      </c>
      <c r="B19" s="24"/>
      <c r="C19" s="25">
        <f t="shared" si="17"/>
      </c>
      <c r="D19" s="26">
        <f aca="true" t="shared" si="20" ref="D19:D49">IF(C19="","",D18+1)</f>
      </c>
      <c r="E19" s="27">
        <f aca="true" t="shared" si="21" ref="E19:E49">IF(D19="","",IF(B19="Yes",1,E18+1))</f>
      </c>
      <c r="F19" s="24"/>
      <c r="G19" s="24"/>
      <c r="H19" s="27">
        <f t="shared" si="0"/>
      </c>
      <c r="I19" s="27">
        <f t="shared" si="1"/>
      </c>
      <c r="J19" s="27">
        <f t="shared" si="2"/>
      </c>
      <c r="K19" s="27">
        <f t="shared" si="3"/>
        <v>0</v>
      </c>
      <c r="L19" s="27">
        <f t="shared" si="4"/>
        <v>0</v>
      </c>
      <c r="M19" s="27" t="str">
        <f t="shared" si="5"/>
        <v>N</v>
      </c>
      <c r="N19" s="27">
        <f t="shared" si="6"/>
        <v>0</v>
      </c>
      <c r="O19" s="27">
        <f t="shared" si="7"/>
        <v>0</v>
      </c>
      <c r="P19" s="24"/>
      <c r="Q19" s="24"/>
      <c r="R19" s="27">
        <f t="shared" si="18"/>
      </c>
      <c r="S19" s="27">
        <f aca="true" t="shared" si="22" ref="S19:S82">IF(D19="","",IF(OR(B19="Yes",Q19="Yes"),1,S18+1))</f>
      </c>
      <c r="T19" s="55">
        <f t="shared" si="8"/>
      </c>
      <c r="U19" s="52">
        <f t="shared" si="19"/>
      </c>
      <c r="V19" s="86"/>
      <c r="W19" s="74"/>
      <c r="X19" s="7">
        <f t="shared" si="9"/>
      </c>
      <c r="Y19" s="8">
        <f t="shared" si="10"/>
      </c>
      <c r="Z19" s="8">
        <f t="shared" si="11"/>
      </c>
      <c r="AA19" s="8">
        <f t="shared" si="12"/>
      </c>
      <c r="AB19" s="8">
        <f t="shared" si="13"/>
      </c>
      <c r="AC19" s="8">
        <f t="shared" si="14"/>
      </c>
      <c r="AD19" s="8">
        <f t="shared" si="15"/>
      </c>
      <c r="AE19" s="9"/>
      <c r="AF19" s="3"/>
      <c r="AG19" s="78"/>
      <c r="AH19" s="78"/>
      <c r="AI19" s="78"/>
      <c r="AJ19" s="78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</row>
    <row r="20" spans="1:48" s="4" customFormat="1" ht="19.5" customHeight="1">
      <c r="A20" s="29">
        <f t="shared" si="16"/>
      </c>
      <c r="B20" s="24"/>
      <c r="C20" s="25">
        <f t="shared" si="17"/>
      </c>
      <c r="D20" s="26">
        <f t="shared" si="20"/>
      </c>
      <c r="E20" s="27">
        <f t="shared" si="21"/>
      </c>
      <c r="F20" s="24"/>
      <c r="G20" s="24"/>
      <c r="H20" s="27">
        <f t="shared" si="0"/>
      </c>
      <c r="I20" s="27">
        <f t="shared" si="1"/>
      </c>
      <c r="J20" s="27">
        <f t="shared" si="2"/>
      </c>
      <c r="K20" s="27">
        <f t="shared" si="3"/>
        <v>0</v>
      </c>
      <c r="L20" s="27">
        <f t="shared" si="4"/>
        <v>0</v>
      </c>
      <c r="M20" s="27" t="str">
        <f t="shared" si="5"/>
        <v>N</v>
      </c>
      <c r="N20" s="27">
        <f t="shared" si="6"/>
        <v>0</v>
      </c>
      <c r="O20" s="27">
        <f t="shared" si="7"/>
        <v>0</v>
      </c>
      <c r="P20" s="24"/>
      <c r="Q20" s="24"/>
      <c r="R20" s="27">
        <f t="shared" si="18"/>
      </c>
      <c r="S20" s="27">
        <f t="shared" si="22"/>
      </c>
      <c r="T20" s="55">
        <f t="shared" si="8"/>
      </c>
      <c r="U20" s="52">
        <f t="shared" si="19"/>
      </c>
      <c r="V20" s="86"/>
      <c r="W20" s="74"/>
      <c r="X20" s="7">
        <f t="shared" si="9"/>
      </c>
      <c r="Y20" s="8">
        <f t="shared" si="10"/>
      </c>
      <c r="Z20" s="8">
        <f t="shared" si="11"/>
      </c>
      <c r="AA20" s="8">
        <f t="shared" si="12"/>
      </c>
      <c r="AB20" s="8">
        <f t="shared" si="13"/>
      </c>
      <c r="AC20" s="8">
        <f t="shared" si="14"/>
      </c>
      <c r="AD20" s="8">
        <f t="shared" si="15"/>
      </c>
      <c r="AE20" s="9"/>
      <c r="AF20" s="3"/>
      <c r="AG20" s="78"/>
      <c r="AH20" s="78"/>
      <c r="AI20" s="78"/>
      <c r="AJ20" s="78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</row>
    <row r="21" spans="1:48" s="4" customFormat="1" ht="19.5" customHeight="1">
      <c r="A21" s="29">
        <f t="shared" si="16"/>
      </c>
      <c r="B21" s="24"/>
      <c r="C21" s="25">
        <f t="shared" si="17"/>
      </c>
      <c r="D21" s="26">
        <f t="shared" si="20"/>
      </c>
      <c r="E21" s="27">
        <f t="shared" si="21"/>
      </c>
      <c r="F21" s="24"/>
      <c r="G21" s="24"/>
      <c r="H21" s="27">
        <f t="shared" si="0"/>
      </c>
      <c r="I21" s="27">
        <f t="shared" si="1"/>
      </c>
      <c r="J21" s="27">
        <f t="shared" si="2"/>
      </c>
      <c r="K21" s="27">
        <f t="shared" si="3"/>
        <v>0</v>
      </c>
      <c r="L21" s="27">
        <f t="shared" si="4"/>
        <v>0</v>
      </c>
      <c r="M21" s="27" t="str">
        <f t="shared" si="5"/>
        <v>N</v>
      </c>
      <c r="N21" s="27">
        <f t="shared" si="6"/>
        <v>0</v>
      </c>
      <c r="O21" s="27">
        <f t="shared" si="7"/>
        <v>0</v>
      </c>
      <c r="P21" s="24"/>
      <c r="Q21" s="24"/>
      <c r="R21" s="27">
        <f t="shared" si="18"/>
      </c>
      <c r="S21" s="27">
        <f t="shared" si="22"/>
      </c>
      <c r="T21" s="55">
        <f t="shared" si="8"/>
      </c>
      <c r="U21" s="52">
        <f t="shared" si="19"/>
      </c>
      <c r="V21" s="86"/>
      <c r="W21" s="74"/>
      <c r="X21" s="7">
        <f t="shared" si="9"/>
      </c>
      <c r="Y21" s="8">
        <f t="shared" si="10"/>
      </c>
      <c r="Z21" s="8">
        <f t="shared" si="11"/>
      </c>
      <c r="AA21" s="8">
        <f t="shared" si="12"/>
      </c>
      <c r="AB21" s="8">
        <f t="shared" si="13"/>
      </c>
      <c r="AC21" s="8">
        <f t="shared" si="14"/>
      </c>
      <c r="AD21" s="8">
        <f t="shared" si="15"/>
      </c>
      <c r="AE21" s="9"/>
      <c r="AF21" s="3"/>
      <c r="AG21" s="78"/>
      <c r="AH21" s="78"/>
      <c r="AI21" s="78"/>
      <c r="AJ21" s="78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</row>
    <row r="22" spans="1:48" s="4" customFormat="1" ht="19.5" customHeight="1">
      <c r="A22" s="29">
        <f t="shared" si="16"/>
      </c>
      <c r="B22" s="24"/>
      <c r="C22" s="25">
        <f t="shared" si="17"/>
      </c>
      <c r="D22" s="26">
        <f t="shared" si="20"/>
      </c>
      <c r="E22" s="27">
        <f>IF(D22="","",IF(B22="Yes",1,E21+1))</f>
      </c>
      <c r="F22" s="24"/>
      <c r="G22" s="24"/>
      <c r="H22" s="27">
        <f t="shared" si="0"/>
      </c>
      <c r="I22" s="27">
        <f t="shared" si="1"/>
      </c>
      <c r="J22" s="27">
        <f t="shared" si="2"/>
      </c>
      <c r="K22" s="27">
        <f t="shared" si="3"/>
        <v>0</v>
      </c>
      <c r="L22" s="27">
        <f t="shared" si="4"/>
        <v>0</v>
      </c>
      <c r="M22" s="27" t="str">
        <f t="shared" si="5"/>
        <v>N</v>
      </c>
      <c r="N22" s="27">
        <f t="shared" si="6"/>
        <v>0</v>
      </c>
      <c r="O22" s="27">
        <f t="shared" si="7"/>
        <v>0</v>
      </c>
      <c r="P22" s="24"/>
      <c r="Q22" s="24"/>
      <c r="R22" s="27">
        <f t="shared" si="18"/>
      </c>
      <c r="S22" s="27">
        <f t="shared" si="22"/>
      </c>
      <c r="T22" s="55">
        <f t="shared" si="8"/>
      </c>
      <c r="U22" s="52">
        <f t="shared" si="19"/>
      </c>
      <c r="V22" s="86"/>
      <c r="W22" s="74"/>
      <c r="X22" s="7">
        <f t="shared" si="9"/>
      </c>
      <c r="Y22" s="8">
        <f t="shared" si="10"/>
      </c>
      <c r="Z22" s="8">
        <f t="shared" si="11"/>
      </c>
      <c r="AA22" s="8">
        <f t="shared" si="12"/>
      </c>
      <c r="AB22" s="8">
        <f t="shared" si="13"/>
      </c>
      <c r="AC22" s="8">
        <f t="shared" si="14"/>
      </c>
      <c r="AD22" s="8">
        <f t="shared" si="15"/>
      </c>
      <c r="AE22" s="9"/>
      <c r="AF22" s="3"/>
      <c r="AG22" s="78"/>
      <c r="AH22" s="78"/>
      <c r="AI22" s="78"/>
      <c r="AJ22" s="78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</row>
    <row r="23" spans="1:48" s="4" customFormat="1" ht="19.5" customHeight="1">
      <c r="A23" s="29">
        <f t="shared" si="16"/>
      </c>
      <c r="B23" s="24"/>
      <c r="C23" s="25">
        <f t="shared" si="17"/>
      </c>
      <c r="D23" s="26">
        <f t="shared" si="20"/>
      </c>
      <c r="E23" s="27">
        <f t="shared" si="21"/>
      </c>
      <c r="F23" s="24"/>
      <c r="G23" s="24"/>
      <c r="H23" s="27">
        <f t="shared" si="0"/>
      </c>
      <c r="I23" s="27">
        <f t="shared" si="1"/>
      </c>
      <c r="J23" s="27">
        <f t="shared" si="2"/>
      </c>
      <c r="K23" s="27">
        <f t="shared" si="3"/>
        <v>0</v>
      </c>
      <c r="L23" s="27">
        <f t="shared" si="4"/>
        <v>0</v>
      </c>
      <c r="M23" s="27" t="str">
        <f t="shared" si="5"/>
        <v>N</v>
      </c>
      <c r="N23" s="27">
        <f t="shared" si="6"/>
        <v>0</v>
      </c>
      <c r="O23" s="27">
        <f t="shared" si="7"/>
        <v>0</v>
      </c>
      <c r="P23" s="24"/>
      <c r="Q23" s="24"/>
      <c r="R23" s="27">
        <f t="shared" si="18"/>
      </c>
      <c r="S23" s="27">
        <f t="shared" si="22"/>
      </c>
      <c r="T23" s="55">
        <f t="shared" si="8"/>
      </c>
      <c r="U23" s="52">
        <f t="shared" si="19"/>
      </c>
      <c r="V23" s="86"/>
      <c r="W23" s="74"/>
      <c r="X23" s="7">
        <f t="shared" si="9"/>
      </c>
      <c r="Y23" s="8">
        <f t="shared" si="10"/>
      </c>
      <c r="Z23" s="8">
        <f t="shared" si="11"/>
      </c>
      <c r="AA23" s="8">
        <f t="shared" si="12"/>
      </c>
      <c r="AB23" s="8">
        <f t="shared" si="13"/>
      </c>
      <c r="AC23" s="8">
        <f t="shared" si="14"/>
      </c>
      <c r="AD23" s="8">
        <f t="shared" si="15"/>
      </c>
      <c r="AE23" s="9"/>
      <c r="AF23" s="3"/>
      <c r="AG23" s="78"/>
      <c r="AH23" s="78"/>
      <c r="AI23" s="78"/>
      <c r="AJ23" s="78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</row>
    <row r="24" spans="1:48" s="4" customFormat="1" ht="19.5" customHeight="1">
      <c r="A24" s="29">
        <f t="shared" si="16"/>
      </c>
      <c r="B24" s="24"/>
      <c r="C24" s="25">
        <f t="shared" si="17"/>
      </c>
      <c r="D24" s="26">
        <f t="shared" si="20"/>
      </c>
      <c r="E24" s="27">
        <f t="shared" si="21"/>
      </c>
      <c r="F24" s="24"/>
      <c r="G24" s="24"/>
      <c r="H24" s="27">
        <f t="shared" si="0"/>
      </c>
      <c r="I24" s="27">
        <f t="shared" si="1"/>
      </c>
      <c r="J24" s="27">
        <f t="shared" si="2"/>
      </c>
      <c r="K24" s="27">
        <f t="shared" si="3"/>
        <v>0</v>
      </c>
      <c r="L24" s="27">
        <f t="shared" si="4"/>
        <v>0</v>
      </c>
      <c r="M24" s="27" t="str">
        <f t="shared" si="5"/>
        <v>N</v>
      </c>
      <c r="N24" s="27">
        <f t="shared" si="6"/>
        <v>0</v>
      </c>
      <c r="O24" s="27">
        <f t="shared" si="7"/>
        <v>0</v>
      </c>
      <c r="P24" s="24"/>
      <c r="Q24" s="24"/>
      <c r="R24" s="27">
        <f t="shared" si="18"/>
      </c>
      <c r="S24" s="27">
        <f t="shared" si="22"/>
      </c>
      <c r="T24" s="55">
        <f t="shared" si="8"/>
      </c>
      <c r="U24" s="52">
        <f t="shared" si="19"/>
      </c>
      <c r="V24" s="86"/>
      <c r="W24" s="74"/>
      <c r="X24" s="7">
        <f t="shared" si="9"/>
      </c>
      <c r="Y24" s="8">
        <f t="shared" si="10"/>
      </c>
      <c r="Z24" s="8">
        <f t="shared" si="11"/>
      </c>
      <c r="AA24" s="8">
        <f t="shared" si="12"/>
      </c>
      <c r="AB24" s="8">
        <f t="shared" si="13"/>
      </c>
      <c r="AC24" s="8">
        <f t="shared" si="14"/>
      </c>
      <c r="AD24" s="8">
        <f t="shared" si="15"/>
      </c>
      <c r="AE24" s="9"/>
      <c r="AF24" s="3"/>
      <c r="AG24" s="78"/>
      <c r="AH24" s="78"/>
      <c r="AI24" s="78"/>
      <c r="AJ24" s="78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</row>
    <row r="25" spans="1:48" s="4" customFormat="1" ht="19.5" customHeight="1">
      <c r="A25" s="29">
        <f t="shared" si="16"/>
      </c>
      <c r="B25" s="24"/>
      <c r="C25" s="25">
        <f t="shared" si="17"/>
      </c>
      <c r="D25" s="26">
        <f t="shared" si="20"/>
      </c>
      <c r="E25" s="27">
        <f t="shared" si="21"/>
      </c>
      <c r="F25" s="24"/>
      <c r="G25" s="24"/>
      <c r="H25" s="27">
        <f t="shared" si="0"/>
      </c>
      <c r="I25" s="27">
        <f t="shared" si="1"/>
      </c>
      <c r="J25" s="27">
        <f t="shared" si="2"/>
      </c>
      <c r="K25" s="27">
        <f t="shared" si="3"/>
        <v>0</v>
      </c>
      <c r="L25" s="27">
        <f t="shared" si="4"/>
        <v>0</v>
      </c>
      <c r="M25" s="27" t="str">
        <f t="shared" si="5"/>
        <v>N</v>
      </c>
      <c r="N25" s="27">
        <f t="shared" si="6"/>
        <v>0</v>
      </c>
      <c r="O25" s="27">
        <f t="shared" si="7"/>
        <v>0</v>
      </c>
      <c r="P25" s="24"/>
      <c r="Q25" s="24"/>
      <c r="R25" s="27">
        <f t="shared" si="18"/>
      </c>
      <c r="S25" s="27">
        <f t="shared" si="22"/>
      </c>
      <c r="T25" s="55">
        <f t="shared" si="8"/>
      </c>
      <c r="U25" s="52">
        <f t="shared" si="19"/>
      </c>
      <c r="V25" s="86"/>
      <c r="W25" s="74"/>
      <c r="X25" s="7">
        <f t="shared" si="9"/>
      </c>
      <c r="Y25" s="8">
        <f t="shared" si="10"/>
      </c>
      <c r="Z25" s="8">
        <f t="shared" si="11"/>
      </c>
      <c r="AA25" s="8">
        <f t="shared" si="12"/>
      </c>
      <c r="AB25" s="8">
        <f t="shared" si="13"/>
      </c>
      <c r="AC25" s="8">
        <f t="shared" si="14"/>
      </c>
      <c r="AD25" s="8">
        <f t="shared" si="15"/>
      </c>
      <c r="AE25" s="9"/>
      <c r="AF25" s="3"/>
      <c r="AG25" s="78"/>
      <c r="AH25" s="78"/>
      <c r="AI25" s="78"/>
      <c r="AJ25" s="78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</row>
    <row r="26" spans="1:48" s="4" customFormat="1" ht="19.5" customHeight="1">
      <c r="A26" s="29">
        <f t="shared" si="16"/>
      </c>
      <c r="B26" s="24"/>
      <c r="C26" s="25">
        <f t="shared" si="17"/>
      </c>
      <c r="D26" s="26">
        <f t="shared" si="20"/>
      </c>
      <c r="E26" s="27">
        <f t="shared" si="21"/>
      </c>
      <c r="F26" s="24"/>
      <c r="G26" s="24"/>
      <c r="H26" s="27">
        <f t="shared" si="0"/>
      </c>
      <c r="I26" s="27">
        <f t="shared" si="1"/>
      </c>
      <c r="J26" s="27">
        <f t="shared" si="2"/>
      </c>
      <c r="K26" s="27">
        <f t="shared" si="3"/>
        <v>0</v>
      </c>
      <c r="L26" s="27">
        <f t="shared" si="4"/>
        <v>0</v>
      </c>
      <c r="M26" s="27" t="str">
        <f t="shared" si="5"/>
        <v>N</v>
      </c>
      <c r="N26" s="27">
        <f t="shared" si="6"/>
        <v>0</v>
      </c>
      <c r="O26" s="27">
        <f t="shared" si="7"/>
        <v>0</v>
      </c>
      <c r="P26" s="24"/>
      <c r="Q26" s="24"/>
      <c r="R26" s="27">
        <f t="shared" si="18"/>
      </c>
      <c r="S26" s="27">
        <f t="shared" si="22"/>
      </c>
      <c r="T26" s="55">
        <f t="shared" si="8"/>
      </c>
      <c r="U26" s="52">
        <f t="shared" si="19"/>
      </c>
      <c r="V26" s="86"/>
      <c r="W26" s="74"/>
      <c r="X26" s="7">
        <f t="shared" si="9"/>
      </c>
      <c r="Y26" s="8">
        <f t="shared" si="10"/>
      </c>
      <c r="Z26" s="8">
        <f t="shared" si="11"/>
      </c>
      <c r="AA26" s="8">
        <f t="shared" si="12"/>
      </c>
      <c r="AB26" s="8">
        <f t="shared" si="13"/>
      </c>
      <c r="AC26" s="8">
        <f t="shared" si="14"/>
      </c>
      <c r="AD26" s="8">
        <f t="shared" si="15"/>
      </c>
      <c r="AE26" s="9"/>
      <c r="AF26" s="3"/>
      <c r="AG26" s="78"/>
      <c r="AH26" s="78"/>
      <c r="AI26" s="78"/>
      <c r="AJ26" s="78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</row>
    <row r="27" spans="1:48" s="4" customFormat="1" ht="19.5" customHeight="1">
      <c r="A27" s="29">
        <f t="shared" si="16"/>
      </c>
      <c r="B27" s="24"/>
      <c r="C27" s="25">
        <f t="shared" si="17"/>
      </c>
      <c r="D27" s="26">
        <f t="shared" si="20"/>
      </c>
      <c r="E27" s="27">
        <f t="shared" si="21"/>
      </c>
      <c r="F27" s="24"/>
      <c r="G27" s="24"/>
      <c r="H27" s="27">
        <f t="shared" si="0"/>
      </c>
      <c r="I27" s="27">
        <f t="shared" si="1"/>
      </c>
      <c r="J27" s="27">
        <f t="shared" si="2"/>
      </c>
      <c r="K27" s="27">
        <f t="shared" si="3"/>
        <v>0</v>
      </c>
      <c r="L27" s="27">
        <f t="shared" si="4"/>
        <v>0</v>
      </c>
      <c r="M27" s="27" t="str">
        <f t="shared" si="5"/>
        <v>N</v>
      </c>
      <c r="N27" s="27">
        <f t="shared" si="6"/>
        <v>0</v>
      </c>
      <c r="O27" s="27">
        <f t="shared" si="7"/>
        <v>0</v>
      </c>
      <c r="P27" s="24"/>
      <c r="Q27" s="24"/>
      <c r="R27" s="27">
        <f t="shared" si="18"/>
      </c>
      <c r="S27" s="27">
        <f t="shared" si="22"/>
      </c>
      <c r="T27" s="55">
        <f t="shared" si="8"/>
      </c>
      <c r="U27" s="52">
        <f t="shared" si="19"/>
      </c>
      <c r="V27" s="86"/>
      <c r="W27" s="74"/>
      <c r="X27" s="7">
        <f t="shared" si="9"/>
      </c>
      <c r="Y27" s="8">
        <f t="shared" si="10"/>
      </c>
      <c r="Z27" s="8">
        <f t="shared" si="11"/>
      </c>
      <c r="AA27" s="8">
        <f t="shared" si="12"/>
      </c>
      <c r="AB27" s="8">
        <f t="shared" si="13"/>
      </c>
      <c r="AC27" s="8">
        <f t="shared" si="14"/>
      </c>
      <c r="AD27" s="8">
        <f t="shared" si="15"/>
      </c>
      <c r="AE27" s="9"/>
      <c r="AF27" s="3"/>
      <c r="AG27" s="78"/>
      <c r="AH27" s="78"/>
      <c r="AI27" s="78"/>
      <c r="AJ27" s="78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</row>
    <row r="28" spans="1:48" s="4" customFormat="1" ht="19.5" customHeight="1">
      <c r="A28" s="29">
        <f t="shared" si="16"/>
      </c>
      <c r="B28" s="24"/>
      <c r="C28" s="25">
        <f t="shared" si="17"/>
      </c>
      <c r="D28" s="26">
        <f t="shared" si="20"/>
      </c>
      <c r="E28" s="27">
        <f t="shared" si="21"/>
      </c>
      <c r="F28" s="24"/>
      <c r="G28" s="24"/>
      <c r="H28" s="27">
        <f t="shared" si="0"/>
      </c>
      <c r="I28" s="27">
        <f t="shared" si="1"/>
      </c>
      <c r="J28" s="27">
        <f t="shared" si="2"/>
      </c>
      <c r="K28" s="27">
        <f t="shared" si="3"/>
        <v>0</v>
      </c>
      <c r="L28" s="27">
        <f t="shared" si="4"/>
        <v>0</v>
      </c>
      <c r="M28" s="27" t="str">
        <f t="shared" si="5"/>
        <v>N</v>
      </c>
      <c r="N28" s="27">
        <f t="shared" si="6"/>
        <v>0</v>
      </c>
      <c r="O28" s="27">
        <f t="shared" si="7"/>
        <v>0</v>
      </c>
      <c r="P28" s="24"/>
      <c r="Q28" s="24"/>
      <c r="R28" s="27">
        <f t="shared" si="18"/>
      </c>
      <c r="S28" s="27">
        <f t="shared" si="22"/>
      </c>
      <c r="T28" s="55">
        <f t="shared" si="8"/>
      </c>
      <c r="U28" s="52">
        <f t="shared" si="19"/>
      </c>
      <c r="V28" s="86"/>
      <c r="W28" s="74"/>
      <c r="X28" s="7">
        <f t="shared" si="9"/>
      </c>
      <c r="Y28" s="8">
        <f t="shared" si="10"/>
      </c>
      <c r="Z28" s="8">
        <f t="shared" si="11"/>
      </c>
      <c r="AA28" s="8">
        <f t="shared" si="12"/>
      </c>
      <c r="AB28" s="8">
        <f t="shared" si="13"/>
      </c>
      <c r="AC28" s="8">
        <f t="shared" si="14"/>
      </c>
      <c r="AD28" s="8">
        <f t="shared" si="15"/>
      </c>
      <c r="AE28" s="9"/>
      <c r="AF28" s="3"/>
      <c r="AG28" s="78"/>
      <c r="AH28" s="78"/>
      <c r="AI28" s="78"/>
      <c r="AJ28" s="78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</row>
    <row r="29" spans="1:48" s="4" customFormat="1" ht="19.5" customHeight="1">
      <c r="A29" s="29">
        <f t="shared" si="16"/>
      </c>
      <c r="B29" s="24"/>
      <c r="C29" s="25">
        <f t="shared" si="17"/>
      </c>
      <c r="D29" s="26">
        <f t="shared" si="20"/>
      </c>
      <c r="E29" s="27">
        <f t="shared" si="21"/>
      </c>
      <c r="F29" s="24"/>
      <c r="G29" s="24"/>
      <c r="H29" s="27">
        <f t="shared" si="0"/>
      </c>
      <c r="I29" s="27">
        <f t="shared" si="1"/>
      </c>
      <c r="J29" s="27">
        <f t="shared" si="2"/>
      </c>
      <c r="K29" s="27">
        <f t="shared" si="3"/>
        <v>0</v>
      </c>
      <c r="L29" s="27">
        <f t="shared" si="4"/>
        <v>0</v>
      </c>
      <c r="M29" s="27" t="str">
        <f t="shared" si="5"/>
        <v>N</v>
      </c>
      <c r="N29" s="27">
        <f t="shared" si="6"/>
        <v>0</v>
      </c>
      <c r="O29" s="27">
        <f t="shared" si="7"/>
        <v>0</v>
      </c>
      <c r="P29" s="24"/>
      <c r="Q29" s="24"/>
      <c r="R29" s="27">
        <f t="shared" si="18"/>
      </c>
      <c r="S29" s="27">
        <f t="shared" si="22"/>
      </c>
      <c r="T29" s="55">
        <f t="shared" si="8"/>
      </c>
      <c r="U29" s="52">
        <f t="shared" si="19"/>
      </c>
      <c r="V29" s="86"/>
      <c r="W29" s="74"/>
      <c r="X29" s="7">
        <f t="shared" si="9"/>
      </c>
      <c r="Y29" s="8">
        <f t="shared" si="10"/>
      </c>
      <c r="Z29" s="8">
        <f t="shared" si="11"/>
      </c>
      <c r="AA29" s="8">
        <f t="shared" si="12"/>
      </c>
      <c r="AB29" s="8">
        <f t="shared" si="13"/>
      </c>
      <c r="AC29" s="8">
        <f t="shared" si="14"/>
      </c>
      <c r="AD29" s="8">
        <f t="shared" si="15"/>
      </c>
      <c r="AE29" s="9"/>
      <c r="AF29" s="3"/>
      <c r="AG29" s="78"/>
      <c r="AH29" s="78"/>
      <c r="AI29" s="78"/>
      <c r="AJ29" s="78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</row>
    <row r="30" spans="1:48" s="4" customFormat="1" ht="19.5" customHeight="1">
      <c r="A30" s="29">
        <f t="shared" si="16"/>
      </c>
      <c r="B30" s="24"/>
      <c r="C30" s="25">
        <f t="shared" si="17"/>
      </c>
      <c r="D30" s="26">
        <f t="shared" si="20"/>
      </c>
      <c r="E30" s="27">
        <f t="shared" si="21"/>
      </c>
      <c r="F30" s="24"/>
      <c r="G30" s="24"/>
      <c r="H30" s="27">
        <f t="shared" si="0"/>
      </c>
      <c r="I30" s="27">
        <f t="shared" si="1"/>
      </c>
      <c r="J30" s="27">
        <f t="shared" si="2"/>
      </c>
      <c r="K30" s="27">
        <f t="shared" si="3"/>
        <v>0</v>
      </c>
      <c r="L30" s="27">
        <f t="shared" si="4"/>
        <v>0</v>
      </c>
      <c r="M30" s="27" t="str">
        <f t="shared" si="5"/>
        <v>N</v>
      </c>
      <c r="N30" s="27">
        <f t="shared" si="6"/>
        <v>0</v>
      </c>
      <c r="O30" s="27">
        <f t="shared" si="7"/>
        <v>0</v>
      </c>
      <c r="P30" s="24"/>
      <c r="Q30" s="24"/>
      <c r="R30" s="27">
        <f t="shared" si="18"/>
      </c>
      <c r="S30" s="27">
        <f t="shared" si="22"/>
      </c>
      <c r="T30" s="55">
        <f t="shared" si="8"/>
      </c>
      <c r="U30" s="52">
        <f t="shared" si="19"/>
      </c>
      <c r="V30" s="86"/>
      <c r="W30" s="74"/>
      <c r="X30" s="7">
        <f t="shared" si="9"/>
      </c>
      <c r="Y30" s="8">
        <f t="shared" si="10"/>
      </c>
      <c r="Z30" s="8">
        <f t="shared" si="11"/>
      </c>
      <c r="AA30" s="8">
        <f t="shared" si="12"/>
      </c>
      <c r="AB30" s="8">
        <f t="shared" si="13"/>
      </c>
      <c r="AC30" s="8">
        <f t="shared" si="14"/>
      </c>
      <c r="AD30" s="8">
        <f t="shared" si="15"/>
      </c>
      <c r="AE30" s="9"/>
      <c r="AF30" s="3"/>
      <c r="AG30" s="78"/>
      <c r="AH30" s="78"/>
      <c r="AI30" s="78"/>
      <c r="AJ30" s="78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</row>
    <row r="31" spans="1:48" s="4" customFormat="1" ht="19.5" customHeight="1">
      <c r="A31" s="29">
        <f t="shared" si="16"/>
      </c>
      <c r="B31" s="24"/>
      <c r="C31" s="25">
        <f t="shared" si="17"/>
      </c>
      <c r="D31" s="26">
        <f t="shared" si="20"/>
      </c>
      <c r="E31" s="27">
        <f t="shared" si="21"/>
      </c>
      <c r="F31" s="24"/>
      <c r="G31" s="24"/>
      <c r="H31" s="27">
        <f t="shared" si="0"/>
      </c>
      <c r="I31" s="27">
        <f t="shared" si="1"/>
      </c>
      <c r="J31" s="27">
        <f t="shared" si="2"/>
      </c>
      <c r="K31" s="27">
        <f t="shared" si="3"/>
        <v>0</v>
      </c>
      <c r="L31" s="27">
        <f t="shared" si="4"/>
        <v>0</v>
      </c>
      <c r="M31" s="27" t="str">
        <f t="shared" si="5"/>
        <v>N</v>
      </c>
      <c r="N31" s="27">
        <f t="shared" si="6"/>
        <v>0</v>
      </c>
      <c r="O31" s="27">
        <f t="shared" si="7"/>
        <v>0</v>
      </c>
      <c r="P31" s="24"/>
      <c r="Q31" s="24"/>
      <c r="R31" s="27">
        <f t="shared" si="18"/>
      </c>
      <c r="S31" s="27">
        <f t="shared" si="22"/>
      </c>
      <c r="T31" s="55">
        <f t="shared" si="8"/>
      </c>
      <c r="U31" s="52">
        <f t="shared" si="19"/>
      </c>
      <c r="V31" s="86"/>
      <c r="W31" s="74"/>
      <c r="X31" s="7">
        <f t="shared" si="9"/>
      </c>
      <c r="Y31" s="8">
        <f t="shared" si="10"/>
      </c>
      <c r="Z31" s="8">
        <f t="shared" si="11"/>
      </c>
      <c r="AA31" s="8">
        <f t="shared" si="12"/>
      </c>
      <c r="AB31" s="8">
        <f t="shared" si="13"/>
      </c>
      <c r="AC31" s="8">
        <f t="shared" si="14"/>
      </c>
      <c r="AD31" s="8">
        <f t="shared" si="15"/>
      </c>
      <c r="AE31" s="9"/>
      <c r="AF31" s="3"/>
      <c r="AG31" s="78"/>
      <c r="AH31" s="78"/>
      <c r="AI31" s="78"/>
      <c r="AJ31" s="78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</row>
    <row r="32" spans="1:48" s="4" customFormat="1" ht="19.5" customHeight="1">
      <c r="A32" s="29">
        <f t="shared" si="16"/>
      </c>
      <c r="B32" s="24"/>
      <c r="C32" s="25">
        <f t="shared" si="17"/>
      </c>
      <c r="D32" s="27">
        <f t="shared" si="20"/>
      </c>
      <c r="E32" s="27">
        <f t="shared" si="21"/>
      </c>
      <c r="F32" s="24"/>
      <c r="G32" s="24"/>
      <c r="H32" s="27">
        <f t="shared" si="0"/>
      </c>
      <c r="I32" s="27">
        <f t="shared" si="1"/>
      </c>
      <c r="J32" s="27">
        <f t="shared" si="2"/>
      </c>
      <c r="K32" s="27">
        <f t="shared" si="3"/>
        <v>0</v>
      </c>
      <c r="L32" s="27">
        <f t="shared" si="4"/>
        <v>0</v>
      </c>
      <c r="M32" s="27" t="str">
        <f t="shared" si="5"/>
        <v>N</v>
      </c>
      <c r="N32" s="27">
        <f t="shared" si="6"/>
        <v>0</v>
      </c>
      <c r="O32" s="27">
        <f t="shared" si="7"/>
        <v>0</v>
      </c>
      <c r="P32" s="24"/>
      <c r="Q32" s="24"/>
      <c r="R32" s="27">
        <f t="shared" si="18"/>
      </c>
      <c r="S32" s="27">
        <f t="shared" si="22"/>
      </c>
      <c r="T32" s="55">
        <f t="shared" si="8"/>
      </c>
      <c r="U32" s="52">
        <f t="shared" si="19"/>
      </c>
      <c r="V32" s="86"/>
      <c r="W32" s="74"/>
      <c r="X32" s="7">
        <f t="shared" si="9"/>
      </c>
      <c r="Y32" s="8">
        <f t="shared" si="10"/>
      </c>
      <c r="Z32" s="8">
        <f t="shared" si="11"/>
      </c>
      <c r="AA32" s="8">
        <f t="shared" si="12"/>
      </c>
      <c r="AB32" s="8">
        <f t="shared" si="13"/>
      </c>
      <c r="AC32" s="8">
        <f t="shared" si="14"/>
      </c>
      <c r="AD32" s="8">
        <f t="shared" si="15"/>
      </c>
      <c r="AE32" s="9"/>
      <c r="AF32" s="3"/>
      <c r="AG32" s="78"/>
      <c r="AH32" s="78"/>
      <c r="AI32" s="78"/>
      <c r="AJ32" s="78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</row>
    <row r="33" spans="1:48" s="4" customFormat="1" ht="19.5" customHeight="1">
      <c r="A33" s="29">
        <f t="shared" si="16"/>
      </c>
      <c r="B33" s="24"/>
      <c r="C33" s="25">
        <f t="shared" si="17"/>
      </c>
      <c r="D33" s="27">
        <f t="shared" si="20"/>
      </c>
      <c r="E33" s="27">
        <f t="shared" si="21"/>
      </c>
      <c r="F33" s="24"/>
      <c r="G33" s="24"/>
      <c r="H33" s="27">
        <f t="shared" si="0"/>
      </c>
      <c r="I33" s="27">
        <f t="shared" si="1"/>
      </c>
      <c r="J33" s="27">
        <f t="shared" si="2"/>
      </c>
      <c r="K33" s="27">
        <f t="shared" si="3"/>
        <v>0</v>
      </c>
      <c r="L33" s="27">
        <f t="shared" si="4"/>
        <v>0</v>
      </c>
      <c r="M33" s="27" t="str">
        <f t="shared" si="5"/>
        <v>N</v>
      </c>
      <c r="N33" s="27">
        <f t="shared" si="6"/>
        <v>0</v>
      </c>
      <c r="O33" s="27">
        <f t="shared" si="7"/>
        <v>0</v>
      </c>
      <c r="P33" s="24"/>
      <c r="Q33" s="24"/>
      <c r="R33" s="27">
        <f t="shared" si="18"/>
      </c>
      <c r="S33" s="27">
        <f t="shared" si="22"/>
      </c>
      <c r="T33" s="55">
        <f t="shared" si="8"/>
      </c>
      <c r="U33" s="52">
        <f t="shared" si="19"/>
      </c>
      <c r="V33" s="86"/>
      <c r="W33" s="74"/>
      <c r="X33" s="7">
        <f t="shared" si="9"/>
      </c>
      <c r="Y33" s="8">
        <f t="shared" si="10"/>
      </c>
      <c r="Z33" s="8">
        <f t="shared" si="11"/>
      </c>
      <c r="AA33" s="8">
        <f t="shared" si="12"/>
      </c>
      <c r="AB33" s="8">
        <f t="shared" si="13"/>
      </c>
      <c r="AC33" s="8">
        <f t="shared" si="14"/>
      </c>
      <c r="AD33" s="8">
        <f t="shared" si="15"/>
      </c>
      <c r="AE33" s="9"/>
      <c r="AF33" s="3"/>
      <c r="AG33" s="78"/>
      <c r="AH33" s="78"/>
      <c r="AI33" s="78"/>
      <c r="AJ33" s="78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</row>
    <row r="34" spans="1:48" s="4" customFormat="1" ht="19.5" customHeight="1">
      <c r="A34" s="29">
        <f t="shared" si="16"/>
      </c>
      <c r="B34" s="24"/>
      <c r="C34" s="25">
        <f t="shared" si="17"/>
      </c>
      <c r="D34" s="27">
        <f t="shared" si="20"/>
      </c>
      <c r="E34" s="27">
        <f t="shared" si="21"/>
      </c>
      <c r="F34" s="24"/>
      <c r="G34" s="24"/>
      <c r="H34" s="27">
        <f t="shared" si="0"/>
      </c>
      <c r="I34" s="27">
        <f t="shared" si="1"/>
      </c>
      <c r="J34" s="27">
        <f t="shared" si="2"/>
      </c>
      <c r="K34" s="27">
        <f t="shared" si="3"/>
        <v>0</v>
      </c>
      <c r="L34" s="27">
        <f t="shared" si="4"/>
        <v>0</v>
      </c>
      <c r="M34" s="27" t="str">
        <f t="shared" si="5"/>
        <v>N</v>
      </c>
      <c r="N34" s="27">
        <f t="shared" si="6"/>
        <v>0</v>
      </c>
      <c r="O34" s="27">
        <f t="shared" si="7"/>
        <v>0</v>
      </c>
      <c r="P34" s="24"/>
      <c r="Q34" s="24"/>
      <c r="R34" s="27">
        <f t="shared" si="18"/>
      </c>
      <c r="S34" s="27">
        <f t="shared" si="22"/>
      </c>
      <c r="T34" s="55">
        <f t="shared" si="8"/>
      </c>
      <c r="U34" s="52">
        <f t="shared" si="19"/>
      </c>
      <c r="V34" s="86"/>
      <c r="W34" s="74"/>
      <c r="X34" s="7">
        <f t="shared" si="9"/>
      </c>
      <c r="Y34" s="8">
        <f t="shared" si="10"/>
      </c>
      <c r="Z34" s="8">
        <f t="shared" si="11"/>
      </c>
      <c r="AA34" s="8">
        <f t="shared" si="12"/>
      </c>
      <c r="AB34" s="8">
        <f t="shared" si="13"/>
      </c>
      <c r="AC34" s="8">
        <f t="shared" si="14"/>
      </c>
      <c r="AD34" s="8">
        <f t="shared" si="15"/>
      </c>
      <c r="AE34" s="9"/>
      <c r="AF34" s="3"/>
      <c r="AG34" s="78"/>
      <c r="AH34" s="78"/>
      <c r="AI34" s="78"/>
      <c r="AJ34" s="78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</row>
    <row r="35" spans="1:48" s="4" customFormat="1" ht="19.5" customHeight="1">
      <c r="A35" s="29">
        <f t="shared" si="16"/>
      </c>
      <c r="B35" s="24"/>
      <c r="C35" s="25">
        <f t="shared" si="17"/>
      </c>
      <c r="D35" s="27">
        <f t="shared" si="20"/>
      </c>
      <c r="E35" s="27">
        <f t="shared" si="21"/>
      </c>
      <c r="F35" s="24"/>
      <c r="G35" s="24"/>
      <c r="H35" s="27">
        <f t="shared" si="0"/>
      </c>
      <c r="I35" s="27">
        <f t="shared" si="1"/>
      </c>
      <c r="J35" s="27">
        <f t="shared" si="2"/>
      </c>
      <c r="K35" s="27">
        <f t="shared" si="3"/>
        <v>0</v>
      </c>
      <c r="L35" s="27">
        <f t="shared" si="4"/>
        <v>0</v>
      </c>
      <c r="M35" s="27" t="str">
        <f t="shared" si="5"/>
        <v>N</v>
      </c>
      <c r="N35" s="27">
        <f t="shared" si="6"/>
        <v>0</v>
      </c>
      <c r="O35" s="27">
        <f t="shared" si="7"/>
        <v>0</v>
      </c>
      <c r="P35" s="24"/>
      <c r="Q35" s="24"/>
      <c r="R35" s="27">
        <f t="shared" si="18"/>
      </c>
      <c r="S35" s="27">
        <f t="shared" si="22"/>
      </c>
      <c r="T35" s="55">
        <f t="shared" si="8"/>
      </c>
      <c r="U35" s="52">
        <f t="shared" si="19"/>
      </c>
      <c r="V35" s="86"/>
      <c r="W35" s="74"/>
      <c r="X35" s="7">
        <f t="shared" si="9"/>
      </c>
      <c r="Y35" s="8">
        <f t="shared" si="10"/>
      </c>
      <c r="Z35" s="8">
        <f t="shared" si="11"/>
      </c>
      <c r="AA35" s="8">
        <f t="shared" si="12"/>
      </c>
      <c r="AB35" s="8">
        <f t="shared" si="13"/>
      </c>
      <c r="AC35" s="8">
        <f t="shared" si="14"/>
      </c>
      <c r="AD35" s="8">
        <f t="shared" si="15"/>
      </c>
      <c r="AE35" s="9"/>
      <c r="AF35" s="3"/>
      <c r="AG35" s="78"/>
      <c r="AH35" s="78"/>
      <c r="AI35" s="78"/>
      <c r="AJ35" s="78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</row>
    <row r="36" spans="1:48" s="4" customFormat="1" ht="19.5" customHeight="1">
      <c r="A36" s="29">
        <f t="shared" si="16"/>
      </c>
      <c r="B36" s="24"/>
      <c r="C36" s="25">
        <f t="shared" si="17"/>
      </c>
      <c r="D36" s="27">
        <f t="shared" si="20"/>
      </c>
      <c r="E36" s="27">
        <f t="shared" si="21"/>
      </c>
      <c r="F36" s="24"/>
      <c r="G36" s="24"/>
      <c r="H36" s="27">
        <f t="shared" si="0"/>
      </c>
      <c r="I36" s="27">
        <f t="shared" si="1"/>
      </c>
      <c r="J36" s="27">
        <f t="shared" si="2"/>
      </c>
      <c r="K36" s="27">
        <f t="shared" si="3"/>
        <v>0</v>
      </c>
      <c r="L36" s="27">
        <f t="shared" si="4"/>
        <v>0</v>
      </c>
      <c r="M36" s="27" t="str">
        <f t="shared" si="5"/>
        <v>N</v>
      </c>
      <c r="N36" s="27">
        <f t="shared" si="6"/>
        <v>0</v>
      </c>
      <c r="O36" s="27">
        <f t="shared" si="7"/>
        <v>0</v>
      </c>
      <c r="P36" s="24"/>
      <c r="Q36" s="24"/>
      <c r="R36" s="27">
        <f t="shared" si="18"/>
      </c>
      <c r="S36" s="27">
        <f t="shared" si="22"/>
      </c>
      <c r="T36" s="55">
        <f t="shared" si="8"/>
      </c>
      <c r="U36" s="52">
        <f t="shared" si="19"/>
      </c>
      <c r="V36" s="86"/>
      <c r="W36" s="74"/>
      <c r="X36" s="7">
        <f t="shared" si="9"/>
      </c>
      <c r="Y36" s="8">
        <f t="shared" si="10"/>
      </c>
      <c r="Z36" s="8">
        <f t="shared" si="11"/>
      </c>
      <c r="AA36" s="8">
        <f t="shared" si="12"/>
      </c>
      <c r="AB36" s="8">
        <f t="shared" si="13"/>
      </c>
      <c r="AC36" s="8">
        <f t="shared" si="14"/>
      </c>
      <c r="AD36" s="8">
        <f t="shared" si="15"/>
      </c>
      <c r="AE36" s="9"/>
      <c r="AF36" s="3"/>
      <c r="AG36" s="78"/>
      <c r="AH36" s="78"/>
      <c r="AI36" s="78"/>
      <c r="AJ36" s="78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</row>
    <row r="37" spans="1:48" s="4" customFormat="1" ht="19.5" customHeight="1">
      <c r="A37" s="29">
        <f t="shared" si="16"/>
      </c>
      <c r="B37" s="24"/>
      <c r="C37" s="25">
        <f t="shared" si="17"/>
      </c>
      <c r="D37" s="27">
        <f t="shared" si="20"/>
      </c>
      <c r="E37" s="27">
        <f t="shared" si="21"/>
      </c>
      <c r="F37" s="24"/>
      <c r="G37" s="24"/>
      <c r="H37" s="27">
        <f t="shared" si="0"/>
      </c>
      <c r="I37" s="27">
        <f t="shared" si="1"/>
      </c>
      <c r="J37" s="27">
        <f t="shared" si="2"/>
      </c>
      <c r="K37" s="27">
        <f t="shared" si="3"/>
        <v>0</v>
      </c>
      <c r="L37" s="27">
        <f t="shared" si="4"/>
        <v>0</v>
      </c>
      <c r="M37" s="27" t="str">
        <f t="shared" si="5"/>
        <v>N</v>
      </c>
      <c r="N37" s="27">
        <f t="shared" si="6"/>
        <v>0</v>
      </c>
      <c r="O37" s="27">
        <f t="shared" si="7"/>
        <v>0</v>
      </c>
      <c r="P37" s="24"/>
      <c r="Q37" s="24"/>
      <c r="R37" s="27">
        <f t="shared" si="18"/>
      </c>
      <c r="S37" s="27">
        <f t="shared" si="22"/>
      </c>
      <c r="T37" s="55">
        <f t="shared" si="8"/>
      </c>
      <c r="U37" s="52">
        <f t="shared" si="19"/>
      </c>
      <c r="V37" s="86"/>
      <c r="W37" s="74"/>
      <c r="X37" s="7">
        <f t="shared" si="9"/>
      </c>
      <c r="Y37" s="8">
        <f t="shared" si="10"/>
      </c>
      <c r="Z37" s="8">
        <f t="shared" si="11"/>
      </c>
      <c r="AA37" s="8">
        <f t="shared" si="12"/>
      </c>
      <c r="AB37" s="8">
        <f t="shared" si="13"/>
      </c>
      <c r="AC37" s="8">
        <f t="shared" si="14"/>
      </c>
      <c r="AD37" s="8">
        <f t="shared" si="15"/>
      </c>
      <c r="AE37" s="9"/>
      <c r="AF37" s="3"/>
      <c r="AG37" s="78"/>
      <c r="AH37" s="78"/>
      <c r="AI37" s="78"/>
      <c r="AJ37" s="78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</row>
    <row r="38" spans="1:48" s="4" customFormat="1" ht="19.5" customHeight="1">
      <c r="A38" s="29">
        <f t="shared" si="16"/>
      </c>
      <c r="B38" s="24"/>
      <c r="C38" s="25">
        <f t="shared" si="17"/>
      </c>
      <c r="D38" s="27">
        <f t="shared" si="20"/>
      </c>
      <c r="E38" s="27">
        <f t="shared" si="21"/>
      </c>
      <c r="F38" s="24"/>
      <c r="G38" s="24"/>
      <c r="H38" s="27">
        <f t="shared" si="0"/>
      </c>
      <c r="I38" s="27">
        <f t="shared" si="1"/>
      </c>
      <c r="J38" s="27">
        <f t="shared" si="2"/>
      </c>
      <c r="K38" s="27">
        <f t="shared" si="3"/>
        <v>0</v>
      </c>
      <c r="L38" s="27">
        <f t="shared" si="4"/>
        <v>0</v>
      </c>
      <c r="M38" s="27" t="str">
        <f t="shared" si="5"/>
        <v>N</v>
      </c>
      <c r="N38" s="27">
        <f t="shared" si="6"/>
        <v>0</v>
      </c>
      <c r="O38" s="27">
        <f t="shared" si="7"/>
        <v>0</v>
      </c>
      <c r="P38" s="24"/>
      <c r="Q38" s="24"/>
      <c r="R38" s="27">
        <f t="shared" si="18"/>
      </c>
      <c r="S38" s="27">
        <f t="shared" si="22"/>
      </c>
      <c r="T38" s="55">
        <f t="shared" si="8"/>
      </c>
      <c r="U38" s="52">
        <f t="shared" si="19"/>
      </c>
      <c r="V38" s="86"/>
      <c r="W38" s="74"/>
      <c r="X38" s="7">
        <f t="shared" si="9"/>
      </c>
      <c r="Y38" s="8">
        <f t="shared" si="10"/>
      </c>
      <c r="Z38" s="8">
        <f t="shared" si="11"/>
      </c>
      <c r="AA38" s="8">
        <f t="shared" si="12"/>
      </c>
      <c r="AB38" s="8">
        <f t="shared" si="13"/>
      </c>
      <c r="AC38" s="8">
        <f t="shared" si="14"/>
      </c>
      <c r="AD38" s="8">
        <f t="shared" si="15"/>
      </c>
      <c r="AE38" s="9"/>
      <c r="AF38" s="3"/>
      <c r="AG38" s="78"/>
      <c r="AH38" s="78"/>
      <c r="AI38" s="78"/>
      <c r="AJ38" s="78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</row>
    <row r="39" spans="1:48" s="4" customFormat="1" ht="19.5" customHeight="1">
      <c r="A39" s="29">
        <f t="shared" si="16"/>
      </c>
      <c r="B39" s="24"/>
      <c r="C39" s="25">
        <f t="shared" si="17"/>
      </c>
      <c r="D39" s="27">
        <f t="shared" si="20"/>
      </c>
      <c r="E39" s="27">
        <f t="shared" si="21"/>
      </c>
      <c r="F39" s="24"/>
      <c r="G39" s="24"/>
      <c r="H39" s="27">
        <f t="shared" si="0"/>
      </c>
      <c r="I39" s="27">
        <f t="shared" si="1"/>
      </c>
      <c r="J39" s="27">
        <f t="shared" si="2"/>
      </c>
      <c r="K39" s="27">
        <f t="shared" si="3"/>
        <v>0</v>
      </c>
      <c r="L39" s="27">
        <f t="shared" si="4"/>
        <v>0</v>
      </c>
      <c r="M39" s="27" t="str">
        <f t="shared" si="5"/>
        <v>N</v>
      </c>
      <c r="N39" s="27">
        <f t="shared" si="6"/>
        <v>0</v>
      </c>
      <c r="O39" s="27">
        <f t="shared" si="7"/>
        <v>0</v>
      </c>
      <c r="P39" s="24"/>
      <c r="Q39" s="24"/>
      <c r="R39" s="27">
        <f t="shared" si="18"/>
      </c>
      <c r="S39" s="27">
        <f t="shared" si="22"/>
      </c>
      <c r="T39" s="55">
        <f t="shared" si="8"/>
      </c>
      <c r="U39" s="52">
        <f t="shared" si="19"/>
      </c>
      <c r="V39" s="86"/>
      <c r="W39" s="74"/>
      <c r="X39" s="7">
        <f t="shared" si="9"/>
      </c>
      <c r="Y39" s="8">
        <f t="shared" si="10"/>
      </c>
      <c r="Z39" s="8">
        <f t="shared" si="11"/>
      </c>
      <c r="AA39" s="8">
        <f t="shared" si="12"/>
      </c>
      <c r="AB39" s="8">
        <f t="shared" si="13"/>
      </c>
      <c r="AC39" s="8">
        <f t="shared" si="14"/>
      </c>
      <c r="AD39" s="8">
        <f t="shared" si="15"/>
      </c>
      <c r="AE39" s="9"/>
      <c r="AF39" s="3"/>
      <c r="AG39" s="78"/>
      <c r="AH39" s="78"/>
      <c r="AI39" s="78"/>
      <c r="AJ39" s="78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</row>
    <row r="40" spans="1:48" s="4" customFormat="1" ht="19.5" customHeight="1">
      <c r="A40" s="29">
        <f t="shared" si="16"/>
      </c>
      <c r="B40" s="24"/>
      <c r="C40" s="25">
        <f t="shared" si="17"/>
      </c>
      <c r="D40" s="27">
        <f t="shared" si="20"/>
      </c>
      <c r="E40" s="27">
        <f t="shared" si="21"/>
      </c>
      <c r="F40" s="24"/>
      <c r="G40" s="24"/>
      <c r="H40" s="27">
        <f t="shared" si="0"/>
      </c>
      <c r="I40" s="27">
        <f t="shared" si="1"/>
      </c>
      <c r="J40" s="27">
        <f t="shared" si="2"/>
      </c>
      <c r="K40" s="27">
        <f t="shared" si="3"/>
        <v>0</v>
      </c>
      <c r="L40" s="27">
        <f t="shared" si="4"/>
        <v>0</v>
      </c>
      <c r="M40" s="27" t="str">
        <f t="shared" si="5"/>
        <v>N</v>
      </c>
      <c r="N40" s="27">
        <f t="shared" si="6"/>
        <v>0</v>
      </c>
      <c r="O40" s="27">
        <f t="shared" si="7"/>
        <v>0</v>
      </c>
      <c r="P40" s="24"/>
      <c r="Q40" s="24"/>
      <c r="R40" s="27">
        <f t="shared" si="18"/>
      </c>
      <c r="S40" s="27">
        <f t="shared" si="22"/>
      </c>
      <c r="T40" s="55">
        <f t="shared" si="8"/>
      </c>
      <c r="U40" s="52">
        <f t="shared" si="19"/>
      </c>
      <c r="V40" s="86"/>
      <c r="W40" s="74"/>
      <c r="X40" s="7">
        <f t="shared" si="9"/>
      </c>
      <c r="Y40" s="8">
        <f t="shared" si="10"/>
      </c>
      <c r="Z40" s="8">
        <f t="shared" si="11"/>
      </c>
      <c r="AA40" s="8">
        <f t="shared" si="12"/>
      </c>
      <c r="AB40" s="8">
        <f t="shared" si="13"/>
      </c>
      <c r="AC40" s="8">
        <f t="shared" si="14"/>
      </c>
      <c r="AD40" s="8">
        <f t="shared" si="15"/>
      </c>
      <c r="AE40" s="9"/>
      <c r="AF40" s="3"/>
      <c r="AG40" s="78"/>
      <c r="AH40" s="78"/>
      <c r="AI40" s="78"/>
      <c r="AJ40" s="78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</row>
    <row r="41" spans="1:48" s="4" customFormat="1" ht="19.5" customHeight="1">
      <c r="A41" s="29">
        <f t="shared" si="16"/>
      </c>
      <c r="B41" s="24"/>
      <c r="C41" s="25">
        <f t="shared" si="17"/>
      </c>
      <c r="D41" s="27">
        <f t="shared" si="20"/>
      </c>
      <c r="E41" s="27">
        <f t="shared" si="21"/>
      </c>
      <c r="F41" s="24"/>
      <c r="G41" s="24"/>
      <c r="H41" s="27">
        <f t="shared" si="0"/>
      </c>
      <c r="I41" s="27">
        <f t="shared" si="1"/>
      </c>
      <c r="J41" s="27">
        <f t="shared" si="2"/>
      </c>
      <c r="K41" s="27">
        <f t="shared" si="3"/>
        <v>0</v>
      </c>
      <c r="L41" s="27">
        <f t="shared" si="4"/>
        <v>0</v>
      </c>
      <c r="M41" s="27" t="str">
        <f t="shared" si="5"/>
        <v>N</v>
      </c>
      <c r="N41" s="27">
        <f t="shared" si="6"/>
        <v>0</v>
      </c>
      <c r="O41" s="27">
        <f t="shared" si="7"/>
        <v>0</v>
      </c>
      <c r="P41" s="24"/>
      <c r="Q41" s="24"/>
      <c r="R41" s="27">
        <f t="shared" si="18"/>
      </c>
      <c r="S41" s="27">
        <f t="shared" si="22"/>
      </c>
      <c r="T41" s="55">
        <f t="shared" si="8"/>
      </c>
      <c r="U41" s="52">
        <f t="shared" si="19"/>
      </c>
      <c r="V41" s="86"/>
      <c r="W41" s="74"/>
      <c r="X41" s="7">
        <f t="shared" si="9"/>
      </c>
      <c r="Y41" s="8">
        <f t="shared" si="10"/>
      </c>
      <c r="Z41" s="8">
        <f t="shared" si="11"/>
      </c>
      <c r="AA41" s="8">
        <f t="shared" si="12"/>
      </c>
      <c r="AB41" s="8">
        <f t="shared" si="13"/>
      </c>
      <c r="AC41" s="8">
        <f t="shared" si="14"/>
      </c>
      <c r="AD41" s="8">
        <f t="shared" si="15"/>
      </c>
      <c r="AE41" s="9"/>
      <c r="AF41" s="3"/>
      <c r="AG41" s="78"/>
      <c r="AH41" s="78"/>
      <c r="AI41" s="78"/>
      <c r="AJ41" s="78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</row>
    <row r="42" spans="1:48" s="4" customFormat="1" ht="19.5" customHeight="1">
      <c r="A42" s="29">
        <f t="shared" si="16"/>
      </c>
      <c r="B42" s="24"/>
      <c r="C42" s="25">
        <f t="shared" si="17"/>
      </c>
      <c r="D42" s="27">
        <f t="shared" si="20"/>
      </c>
      <c r="E42" s="27">
        <f t="shared" si="21"/>
      </c>
      <c r="F42" s="24"/>
      <c r="G42" s="24"/>
      <c r="H42" s="27">
        <f t="shared" si="0"/>
      </c>
      <c r="I42" s="27">
        <f>IF(OR(A42="Other",A42=""),"",IF(A42="Cycle2",O42,L42))</f>
      </c>
      <c r="J42" s="27">
        <f t="shared" si="2"/>
      </c>
      <c r="K42" s="27">
        <f aca="true" t="shared" si="23" ref="K42:K47">SUM(F42,IF(E42=1,0,IF(D41=1,F41,IF(E40=1,F40:F41,IF(E39=1,F39:F41,IF(E38=1,F38:F41,IF(E37=1,F37:F41,F36:F41)))))))</f>
        <v>0</v>
      </c>
      <c r="L42" s="27">
        <f aca="true" t="shared" si="24" ref="L42:L47">SUM(F42:G42,IF(E42=1,0,IF(E41=1,F41:G41,IF(E40=1,F40:G41,IF(E39=1,F39:G41,IF(E38=1,F38:G41,IF(E37=1,F37:G41,F36:G41)))))))</f>
        <v>0</v>
      </c>
      <c r="M42" s="27" t="str">
        <f aca="true" t="shared" si="25" ref="M42:M47">IF(E42="","N",IF(E42&gt;7,"Y","N"))</f>
        <v>N</v>
      </c>
      <c r="N42" s="27">
        <f aca="true" t="shared" si="26" ref="N42:N47">SUM(IF(E36=1,0,IF(E35=1,F35:G35,IF(E34=1,F34:G35,IF(E33=1,F33:G35,IF(E32=1,F32:G35,IF(E31=1,F31:G35,IF(E30=1,F30:G35,F29:G35))))))))</f>
        <v>0</v>
      </c>
      <c r="O42" s="27">
        <f aca="true" t="shared" si="27" ref="O42:O47">IF(M42="n",L42,L42+N42)</f>
        <v>0</v>
      </c>
      <c r="P42" s="24"/>
      <c r="Q42" s="24"/>
      <c r="R42" s="27">
        <f t="shared" si="18"/>
      </c>
      <c r="S42" s="27">
        <f t="shared" si="22"/>
      </c>
      <c r="T42" s="55">
        <f t="shared" si="8"/>
      </c>
      <c r="U42" s="52">
        <f t="shared" si="19"/>
      </c>
      <c r="V42" s="86"/>
      <c r="W42" s="74"/>
      <c r="X42" s="7">
        <f t="shared" si="9"/>
      </c>
      <c r="Y42" s="8">
        <f t="shared" si="10"/>
      </c>
      <c r="Z42" s="8">
        <f t="shared" si="11"/>
      </c>
      <c r="AA42" s="8">
        <f t="shared" si="12"/>
      </c>
      <c r="AB42" s="8">
        <f t="shared" si="13"/>
      </c>
      <c r="AC42" s="8">
        <f t="shared" si="14"/>
      </c>
      <c r="AD42" s="8">
        <f t="shared" si="15"/>
      </c>
      <c r="AE42" s="9"/>
      <c r="AF42" s="3"/>
      <c r="AG42" s="78"/>
      <c r="AH42" s="78"/>
      <c r="AI42" s="78"/>
      <c r="AJ42" s="78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</row>
    <row r="43" spans="1:48" s="4" customFormat="1" ht="19.5" customHeight="1">
      <c r="A43" s="29">
        <f t="shared" si="16"/>
      </c>
      <c r="B43" s="24"/>
      <c r="C43" s="25">
        <f t="shared" si="17"/>
      </c>
      <c r="D43" s="27">
        <f t="shared" si="20"/>
      </c>
      <c r="E43" s="27">
        <f t="shared" si="21"/>
      </c>
      <c r="F43" s="24"/>
      <c r="G43" s="24"/>
      <c r="H43" s="27">
        <f t="shared" si="0"/>
      </c>
      <c r="I43" s="27">
        <f t="shared" si="1"/>
      </c>
      <c r="J43" s="27">
        <f t="shared" si="2"/>
      </c>
      <c r="K43" s="27">
        <f t="shared" si="23"/>
        <v>0</v>
      </c>
      <c r="L43" s="27">
        <f t="shared" si="24"/>
        <v>0</v>
      </c>
      <c r="M43" s="27" t="str">
        <f t="shared" si="25"/>
        <v>N</v>
      </c>
      <c r="N43" s="27">
        <f t="shared" si="26"/>
        <v>0</v>
      </c>
      <c r="O43" s="27">
        <f t="shared" si="27"/>
        <v>0</v>
      </c>
      <c r="P43" s="24"/>
      <c r="Q43" s="24"/>
      <c r="R43" s="27">
        <f t="shared" si="18"/>
      </c>
      <c r="S43" s="27">
        <f t="shared" si="22"/>
      </c>
      <c r="T43" s="55">
        <f t="shared" si="8"/>
      </c>
      <c r="U43" s="52">
        <f t="shared" si="19"/>
      </c>
      <c r="V43" s="86"/>
      <c r="W43" s="74"/>
      <c r="X43" s="7">
        <f t="shared" si="9"/>
      </c>
      <c r="Y43" s="8">
        <f t="shared" si="10"/>
      </c>
      <c r="Z43" s="8">
        <f t="shared" si="11"/>
      </c>
      <c r="AA43" s="8">
        <f t="shared" si="12"/>
      </c>
      <c r="AB43" s="8">
        <f t="shared" si="13"/>
      </c>
      <c r="AC43" s="8">
        <f t="shared" si="14"/>
      </c>
      <c r="AD43" s="8">
        <f t="shared" si="15"/>
      </c>
      <c r="AE43" s="17"/>
      <c r="AF43" s="3"/>
      <c r="AG43" s="78"/>
      <c r="AH43" s="78"/>
      <c r="AI43" s="78"/>
      <c r="AJ43" s="78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</row>
    <row r="44" spans="1:48" s="4" customFormat="1" ht="19.5" customHeight="1">
      <c r="A44" s="29">
        <f t="shared" si="16"/>
      </c>
      <c r="B44" s="24"/>
      <c r="C44" s="25">
        <f t="shared" si="17"/>
      </c>
      <c r="D44" s="27">
        <f t="shared" si="20"/>
      </c>
      <c r="E44" s="27">
        <f t="shared" si="21"/>
      </c>
      <c r="F44" s="24"/>
      <c r="G44" s="24"/>
      <c r="H44" s="27">
        <f t="shared" si="0"/>
      </c>
      <c r="I44" s="27">
        <f t="shared" si="1"/>
      </c>
      <c r="J44" s="27">
        <f t="shared" si="2"/>
      </c>
      <c r="K44" s="27">
        <f t="shared" si="23"/>
        <v>0</v>
      </c>
      <c r="L44" s="27">
        <f t="shared" si="24"/>
        <v>0</v>
      </c>
      <c r="M44" s="27" t="str">
        <f t="shared" si="25"/>
        <v>N</v>
      </c>
      <c r="N44" s="27">
        <f t="shared" si="26"/>
        <v>0</v>
      </c>
      <c r="O44" s="27">
        <f t="shared" si="27"/>
        <v>0</v>
      </c>
      <c r="P44" s="24"/>
      <c r="Q44" s="24"/>
      <c r="R44" s="27">
        <f t="shared" si="18"/>
      </c>
      <c r="S44" s="27">
        <f t="shared" si="22"/>
      </c>
      <c r="T44" s="55">
        <f t="shared" si="8"/>
      </c>
      <c r="U44" s="52">
        <f t="shared" si="19"/>
      </c>
      <c r="V44" s="86"/>
      <c r="W44" s="74"/>
      <c r="X44" s="7">
        <f t="shared" si="9"/>
      </c>
      <c r="Y44" s="8">
        <f t="shared" si="10"/>
      </c>
      <c r="Z44" s="8">
        <f t="shared" si="11"/>
      </c>
      <c r="AA44" s="8">
        <f t="shared" si="12"/>
      </c>
      <c r="AB44" s="8">
        <f t="shared" si="13"/>
      </c>
      <c r="AC44" s="8">
        <f t="shared" si="14"/>
      </c>
      <c r="AD44" s="8">
        <f t="shared" si="15"/>
      </c>
      <c r="AF44" s="3"/>
      <c r="AG44" s="78"/>
      <c r="AH44" s="78"/>
      <c r="AI44" s="78"/>
      <c r="AJ44" s="78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</row>
    <row r="45" spans="1:48" s="4" customFormat="1" ht="19.5" customHeight="1">
      <c r="A45" s="29">
        <f t="shared" si="16"/>
      </c>
      <c r="B45" s="24"/>
      <c r="C45" s="25">
        <f t="shared" si="17"/>
      </c>
      <c r="D45" s="27">
        <f t="shared" si="20"/>
      </c>
      <c r="E45" s="27">
        <f t="shared" si="21"/>
      </c>
      <c r="F45" s="24"/>
      <c r="G45" s="24"/>
      <c r="H45" s="27">
        <f t="shared" si="0"/>
      </c>
      <c r="I45" s="27">
        <f t="shared" si="1"/>
      </c>
      <c r="J45" s="27">
        <f t="shared" si="2"/>
      </c>
      <c r="K45" s="27">
        <f t="shared" si="23"/>
        <v>0</v>
      </c>
      <c r="L45" s="27">
        <f t="shared" si="24"/>
        <v>0</v>
      </c>
      <c r="M45" s="27" t="str">
        <f t="shared" si="25"/>
        <v>N</v>
      </c>
      <c r="N45" s="27">
        <f t="shared" si="26"/>
        <v>0</v>
      </c>
      <c r="O45" s="27">
        <f t="shared" si="27"/>
        <v>0</v>
      </c>
      <c r="P45" s="24"/>
      <c r="Q45" s="24"/>
      <c r="R45" s="27">
        <f t="shared" si="18"/>
      </c>
      <c r="S45" s="27">
        <f t="shared" si="22"/>
      </c>
      <c r="T45" s="55">
        <f t="shared" si="8"/>
      </c>
      <c r="U45" s="52">
        <f t="shared" si="19"/>
      </c>
      <c r="V45" s="86"/>
      <c r="W45" s="74"/>
      <c r="X45" s="7">
        <f t="shared" si="9"/>
      </c>
      <c r="Y45" s="8">
        <f t="shared" si="10"/>
      </c>
      <c r="Z45" s="8">
        <f t="shared" si="11"/>
      </c>
      <c r="AA45" s="8">
        <f t="shared" si="12"/>
      </c>
      <c r="AB45" s="8">
        <f t="shared" si="13"/>
      </c>
      <c r="AC45" s="8">
        <f t="shared" si="14"/>
      </c>
      <c r="AD45" s="8">
        <f t="shared" si="15"/>
      </c>
      <c r="AF45" s="3"/>
      <c r="AG45" s="78"/>
      <c r="AH45" s="78"/>
      <c r="AI45" s="78"/>
      <c r="AJ45" s="78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</row>
    <row r="46" spans="1:48" s="4" customFormat="1" ht="19.5" customHeight="1">
      <c r="A46" s="29">
        <f t="shared" si="16"/>
      </c>
      <c r="B46" s="24"/>
      <c r="C46" s="25">
        <f t="shared" si="17"/>
      </c>
      <c r="D46" s="27">
        <f t="shared" si="20"/>
      </c>
      <c r="E46" s="27">
        <f t="shared" si="21"/>
      </c>
      <c r="F46" s="24"/>
      <c r="G46" s="24"/>
      <c r="H46" s="27">
        <f t="shared" si="0"/>
      </c>
      <c r="I46" s="27">
        <f t="shared" si="1"/>
      </c>
      <c r="J46" s="27">
        <f t="shared" si="2"/>
      </c>
      <c r="K46" s="27">
        <f t="shared" si="23"/>
        <v>0</v>
      </c>
      <c r="L46" s="27">
        <f t="shared" si="24"/>
        <v>0</v>
      </c>
      <c r="M46" s="27" t="str">
        <f t="shared" si="25"/>
        <v>N</v>
      </c>
      <c r="N46" s="27">
        <f t="shared" si="26"/>
        <v>0</v>
      </c>
      <c r="O46" s="27">
        <f t="shared" si="27"/>
        <v>0</v>
      </c>
      <c r="P46" s="24"/>
      <c r="Q46" s="24"/>
      <c r="R46" s="27">
        <f t="shared" si="18"/>
      </c>
      <c r="S46" s="27">
        <f t="shared" si="22"/>
      </c>
      <c r="T46" s="55">
        <f t="shared" si="8"/>
      </c>
      <c r="U46" s="52">
        <f t="shared" si="19"/>
      </c>
      <c r="V46" s="86"/>
      <c r="W46" s="74"/>
      <c r="X46" s="7">
        <f t="shared" si="9"/>
      </c>
      <c r="Y46" s="8">
        <f t="shared" si="10"/>
      </c>
      <c r="Z46" s="8">
        <f t="shared" si="11"/>
      </c>
      <c r="AA46" s="8">
        <f t="shared" si="12"/>
      </c>
      <c r="AB46" s="8">
        <f t="shared" si="13"/>
      </c>
      <c r="AC46" s="8">
        <f t="shared" si="14"/>
      </c>
      <c r="AD46" s="8">
        <f t="shared" si="15"/>
      </c>
      <c r="AF46" s="3"/>
      <c r="AG46" s="78"/>
      <c r="AH46" s="78"/>
      <c r="AI46" s="78"/>
      <c r="AJ46" s="78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</row>
    <row r="47" spans="1:48" s="4" customFormat="1" ht="19.5" customHeight="1">
      <c r="A47" s="29">
        <f t="shared" si="16"/>
      </c>
      <c r="B47" s="24"/>
      <c r="C47" s="25">
        <f t="shared" si="17"/>
      </c>
      <c r="D47" s="27">
        <f t="shared" si="20"/>
      </c>
      <c r="E47" s="27">
        <f t="shared" si="21"/>
      </c>
      <c r="F47" s="24"/>
      <c r="G47" s="24"/>
      <c r="H47" s="27">
        <f t="shared" si="0"/>
      </c>
      <c r="I47" s="27">
        <f t="shared" si="1"/>
      </c>
      <c r="J47" s="27">
        <f t="shared" si="2"/>
      </c>
      <c r="K47" s="27">
        <f t="shared" si="23"/>
        <v>0</v>
      </c>
      <c r="L47" s="27">
        <f t="shared" si="24"/>
        <v>0</v>
      </c>
      <c r="M47" s="27" t="str">
        <f t="shared" si="25"/>
        <v>N</v>
      </c>
      <c r="N47" s="27">
        <f t="shared" si="26"/>
        <v>0</v>
      </c>
      <c r="O47" s="27">
        <f t="shared" si="27"/>
        <v>0</v>
      </c>
      <c r="P47" s="24"/>
      <c r="Q47" s="24"/>
      <c r="R47" s="27">
        <f t="shared" si="18"/>
      </c>
      <c r="S47" s="27">
        <f t="shared" si="22"/>
      </c>
      <c r="T47" s="55">
        <f t="shared" si="8"/>
      </c>
      <c r="U47" s="52">
        <f t="shared" si="19"/>
      </c>
      <c r="V47" s="86"/>
      <c r="W47" s="74"/>
      <c r="X47" s="7">
        <f t="shared" si="9"/>
      </c>
      <c r="Y47" s="8">
        <f t="shared" si="10"/>
      </c>
      <c r="Z47" s="8">
        <f t="shared" si="11"/>
      </c>
      <c r="AA47" s="8">
        <f t="shared" si="12"/>
      </c>
      <c r="AB47" s="8">
        <f t="shared" si="13"/>
      </c>
      <c r="AC47" s="8">
        <f t="shared" si="14"/>
      </c>
      <c r="AD47" s="8">
        <f t="shared" si="15"/>
      </c>
      <c r="AF47" s="3"/>
      <c r="AG47" s="78"/>
      <c r="AH47" s="78"/>
      <c r="AI47" s="78"/>
      <c r="AJ47" s="78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</row>
    <row r="48" spans="1:48" s="4" customFormat="1" ht="19.5" customHeight="1">
      <c r="A48" s="29">
        <f t="shared" si="16"/>
      </c>
      <c r="B48" s="24"/>
      <c r="C48" s="25">
        <f t="shared" si="17"/>
      </c>
      <c r="D48" s="27">
        <f t="shared" si="20"/>
      </c>
      <c r="E48" s="27">
        <f t="shared" si="21"/>
      </c>
      <c r="F48" s="24"/>
      <c r="G48" s="24"/>
      <c r="H48" s="27">
        <f t="shared" si="0"/>
      </c>
      <c r="I48" s="27">
        <f t="shared" si="1"/>
      </c>
      <c r="J48" s="27">
        <f t="shared" si="2"/>
      </c>
      <c r="K48" s="27">
        <f aca="true" t="shared" si="28" ref="K48:K78">SUM(F48,IF(E48=1,0,IF(D47=1,F47,IF(E46=1,F46:F47,IF(E45=1,F45:F47,IF(E44=1,F44:F47,IF(E43=1,F43:F47,F42:F47)))))))</f>
        <v>0</v>
      </c>
      <c r="L48" s="27">
        <f aca="true" t="shared" si="29" ref="L48:L78">SUM(F48:G48,IF(E48=1,0,IF(E47=1,F47:G47,IF(E46=1,F46:G47,IF(E45=1,F45:G47,IF(E44=1,F44:G47,IF(E43=1,F43:G47,F42:G47)))))))</f>
        <v>0</v>
      </c>
      <c r="M48" s="27" t="str">
        <f aca="true" t="shared" si="30" ref="M48:M78">IF(E48="","N",IF(E48&gt;7,"Y","N"))</f>
        <v>N</v>
      </c>
      <c r="N48" s="27">
        <f aca="true" t="shared" si="31" ref="N48:N78">SUM(IF(E42=1,0,IF(E41=1,F41:G41,IF(E40=1,F40:G41,IF(E39=1,F39:G41,IF(E38=1,F38:G41,IF(E37=1,F37:G41,IF(E36=1,F36:G41,F35:G41))))))))</f>
        <v>0</v>
      </c>
      <c r="O48" s="27">
        <f aca="true" t="shared" si="32" ref="O48:O78">IF(M48="n",L48,L48+N48)</f>
        <v>0</v>
      </c>
      <c r="P48" s="24"/>
      <c r="Q48" s="24"/>
      <c r="R48" s="27">
        <f t="shared" si="18"/>
      </c>
      <c r="S48" s="27">
        <f t="shared" si="22"/>
      </c>
      <c r="T48" s="55">
        <f t="shared" si="8"/>
      </c>
      <c r="U48" s="52">
        <f t="shared" si="19"/>
      </c>
      <c r="V48" s="86"/>
      <c r="W48" s="74"/>
      <c r="X48" s="7">
        <f t="shared" si="9"/>
      </c>
      <c r="Y48" s="8">
        <f t="shared" si="10"/>
      </c>
      <c r="Z48" s="8">
        <f t="shared" si="11"/>
      </c>
      <c r="AA48" s="8">
        <f t="shared" si="12"/>
      </c>
      <c r="AB48" s="8">
        <f t="shared" si="13"/>
      </c>
      <c r="AC48" s="8">
        <f t="shared" si="14"/>
      </c>
      <c r="AD48" s="8">
        <f t="shared" si="15"/>
      </c>
      <c r="AF48" s="3"/>
      <c r="AG48" s="78"/>
      <c r="AH48" s="78"/>
      <c r="AI48" s="78"/>
      <c r="AJ48" s="78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</row>
    <row r="49" spans="1:48" s="4" customFormat="1" ht="19.5" customHeight="1">
      <c r="A49" s="29">
        <f t="shared" si="16"/>
      </c>
      <c r="B49" s="24"/>
      <c r="C49" s="25">
        <f t="shared" si="17"/>
      </c>
      <c r="D49" s="27">
        <f t="shared" si="20"/>
      </c>
      <c r="E49" s="27">
        <f t="shared" si="21"/>
      </c>
      <c r="F49" s="24"/>
      <c r="G49" s="24"/>
      <c r="H49" s="27">
        <f aca="true" t="shared" si="33" ref="H49:H80">IF(A49="Logger",K49,"")</f>
      </c>
      <c r="I49" s="27">
        <f aca="true" t="shared" si="34" ref="I49:I80">IF(OR(A49="Other",A49=""),"",IF(A49="Cycle2",O49,L49))</f>
      </c>
      <c r="J49" s="27">
        <f aca="true" t="shared" si="35" ref="J49:J80">IF(AND(F49="",G49="",A49=""),"",24-SUM(F49:G49))</f>
      </c>
      <c r="K49" s="27">
        <f t="shared" si="28"/>
        <v>0</v>
      </c>
      <c r="L49" s="27">
        <f t="shared" si="29"/>
        <v>0</v>
      </c>
      <c r="M49" s="27" t="str">
        <f t="shared" si="30"/>
        <v>N</v>
      </c>
      <c r="N49" s="27">
        <f t="shared" si="31"/>
        <v>0</v>
      </c>
      <c r="O49" s="27">
        <f t="shared" si="32"/>
        <v>0</v>
      </c>
      <c r="P49" s="24"/>
      <c r="Q49" s="24"/>
      <c r="R49" s="27">
        <f t="shared" si="18"/>
      </c>
      <c r="S49" s="27">
        <f t="shared" si="22"/>
      </c>
      <c r="T49" s="55">
        <f aca="true" t="shared" si="36" ref="T49:T92">CONCATENATE(X49,Y49,Z49,AA49,AB49,AC49,AD49)</f>
      </c>
      <c r="U49" s="52">
        <f t="shared" si="19"/>
      </c>
      <c r="V49" s="86"/>
      <c r="W49" s="74"/>
      <c r="X49" s="7">
        <f aca="true" t="shared" si="37" ref="X49:X80">IF(OR(A49="Cycle1",A49="Cycle2",A49="logger"),IF(F49&gt;13,"&gt;13 driving ",""),"")</f>
      </c>
      <c r="Y49" s="8">
        <f aca="true" t="shared" si="38" ref="Y49:Y80">IF(OR(A49="Cycle1",A49="Cycle2"),IF(SUM(F49:G49)&gt;14,"&gt;14 on-duty ",""),"")</f>
      </c>
      <c r="Z49" s="8">
        <f aca="true" t="shared" si="39" ref="Z49:Z80">IF(A49="Cycle1",IF(I49&gt;70,"&gt;70 on-duty ",""),"")</f>
      </c>
      <c r="AA49" s="8">
        <f aca="true" t="shared" si="40" ref="AA49:AA80">IF(A49="Cycle2",IF(I49&gt;120,"&gt;120 on-duty ",""),"")</f>
      </c>
      <c r="AB49" s="8">
        <f aca="true" t="shared" si="41" ref="AB49:AB80">IF(A49="logger",IF(SUM(F49:G49)&gt;15,"&gt;15 on-duty ",""),"")</f>
      </c>
      <c r="AC49" s="8">
        <f aca="true" t="shared" si="42" ref="AC49:AC80">IF(A49="logger",IF(I49&gt;80,"&gt;80 on-duty ",""),"")</f>
      </c>
      <c r="AD49" s="8">
        <f aca="true" t="shared" si="43" ref="AD49:AD80">IF(A49="logger",IF(H49&gt;65,"&gt;65 driving ",""),"")</f>
      </c>
      <c r="AF49" s="3"/>
      <c r="AG49" s="78"/>
      <c r="AH49" s="78"/>
      <c r="AI49" s="78"/>
      <c r="AJ49" s="78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</row>
    <row r="50" spans="1:48" s="4" customFormat="1" ht="19.5" customHeight="1">
      <c r="A50" s="29">
        <f t="shared" si="16"/>
      </c>
      <c r="B50" s="24"/>
      <c r="C50" s="25">
        <f aca="true" t="shared" si="44" ref="C50:C81">IF(D49&lt;$F$6,C49+1,"")</f>
      </c>
      <c r="D50" s="27">
        <f aca="true" t="shared" si="45" ref="D50:D81">IF(C50="","",D49+1)</f>
      </c>
      <c r="E50" s="27">
        <f aca="true" t="shared" si="46" ref="E50:E81">IF(D50="","",IF(B50="Yes",1,E49+1))</f>
      </c>
      <c r="F50" s="24"/>
      <c r="G50" s="24"/>
      <c r="H50" s="27">
        <f t="shared" si="33"/>
      </c>
      <c r="I50" s="27">
        <f t="shared" si="34"/>
      </c>
      <c r="J50" s="27">
        <f t="shared" si="35"/>
      </c>
      <c r="K50" s="27">
        <f t="shared" si="28"/>
        <v>0</v>
      </c>
      <c r="L50" s="27">
        <f t="shared" si="29"/>
        <v>0</v>
      </c>
      <c r="M50" s="27" t="str">
        <f t="shared" si="30"/>
        <v>N</v>
      </c>
      <c r="N50" s="27">
        <f t="shared" si="31"/>
        <v>0</v>
      </c>
      <c r="O50" s="27">
        <f t="shared" si="32"/>
        <v>0</v>
      </c>
      <c r="P50" s="24"/>
      <c r="Q50" s="24"/>
      <c r="R50" s="27">
        <f aca="true" t="shared" si="47" ref="R50:R81">IF(A50="","",IF(E50=1,F50+G50,F50+G50+R49))</f>
      </c>
      <c r="S50" s="27">
        <f t="shared" si="22"/>
      </c>
      <c r="T50" s="55">
        <f t="shared" si="36"/>
      </c>
      <c r="U50" s="52">
        <f t="shared" si="19"/>
      </c>
      <c r="V50" s="86"/>
      <c r="W50" s="74"/>
      <c r="X50" s="7">
        <f t="shared" si="37"/>
      </c>
      <c r="Y50" s="8">
        <f t="shared" si="38"/>
      </c>
      <c r="Z50" s="8">
        <f t="shared" si="39"/>
      </c>
      <c r="AA50" s="8">
        <f t="shared" si="40"/>
      </c>
      <c r="AB50" s="8">
        <f t="shared" si="41"/>
      </c>
      <c r="AC50" s="8">
        <f t="shared" si="42"/>
      </c>
      <c r="AD50" s="8">
        <f t="shared" si="43"/>
      </c>
      <c r="AF50" s="3"/>
      <c r="AG50" s="78"/>
      <c r="AH50" s="78"/>
      <c r="AI50" s="78"/>
      <c r="AJ50" s="78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</row>
    <row r="51" spans="1:48" s="4" customFormat="1" ht="19.5" customHeight="1">
      <c r="A51" s="29">
        <f t="shared" si="16"/>
      </c>
      <c r="B51" s="24"/>
      <c r="C51" s="25">
        <f t="shared" si="44"/>
      </c>
      <c r="D51" s="27">
        <f t="shared" si="45"/>
      </c>
      <c r="E51" s="27">
        <f t="shared" si="46"/>
      </c>
      <c r="F51" s="24"/>
      <c r="G51" s="24"/>
      <c r="H51" s="27">
        <f t="shared" si="33"/>
      </c>
      <c r="I51" s="27">
        <f t="shared" si="34"/>
      </c>
      <c r="J51" s="27">
        <f t="shared" si="35"/>
      </c>
      <c r="K51" s="27">
        <f t="shared" si="28"/>
        <v>0</v>
      </c>
      <c r="L51" s="27">
        <f t="shared" si="29"/>
        <v>0</v>
      </c>
      <c r="M51" s="27" t="str">
        <f t="shared" si="30"/>
        <v>N</v>
      </c>
      <c r="N51" s="27">
        <f t="shared" si="31"/>
        <v>0</v>
      </c>
      <c r="O51" s="27">
        <f t="shared" si="32"/>
        <v>0</v>
      </c>
      <c r="P51" s="24"/>
      <c r="Q51" s="24"/>
      <c r="R51" s="27">
        <f t="shared" si="47"/>
      </c>
      <c r="S51" s="27">
        <f t="shared" si="22"/>
      </c>
      <c r="T51" s="55">
        <f t="shared" si="36"/>
      </c>
      <c r="U51" s="52">
        <f t="shared" si="19"/>
      </c>
      <c r="V51" s="86"/>
      <c r="W51" s="74"/>
      <c r="X51" s="7">
        <f t="shared" si="37"/>
      </c>
      <c r="Y51" s="8">
        <f t="shared" si="38"/>
      </c>
      <c r="Z51" s="8">
        <f t="shared" si="39"/>
      </c>
      <c r="AA51" s="8">
        <f t="shared" si="40"/>
      </c>
      <c r="AB51" s="8">
        <f t="shared" si="41"/>
      </c>
      <c r="AC51" s="8">
        <f t="shared" si="42"/>
      </c>
      <c r="AD51" s="8">
        <f t="shared" si="43"/>
      </c>
      <c r="AF51" s="3"/>
      <c r="AG51" s="78"/>
      <c r="AH51" s="78"/>
      <c r="AI51" s="78"/>
      <c r="AJ51" s="78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</row>
    <row r="52" spans="1:48" s="4" customFormat="1" ht="19.5" customHeight="1">
      <c r="A52" s="29">
        <f t="shared" si="16"/>
      </c>
      <c r="B52" s="24"/>
      <c r="C52" s="25">
        <f t="shared" si="44"/>
      </c>
      <c r="D52" s="27">
        <f t="shared" si="45"/>
      </c>
      <c r="E52" s="27">
        <f t="shared" si="46"/>
      </c>
      <c r="F52" s="24"/>
      <c r="G52" s="24"/>
      <c r="H52" s="27">
        <f t="shared" si="33"/>
      </c>
      <c r="I52" s="27">
        <f t="shared" si="34"/>
      </c>
      <c r="J52" s="27">
        <f t="shared" si="35"/>
      </c>
      <c r="K52" s="27">
        <f t="shared" si="28"/>
        <v>0</v>
      </c>
      <c r="L52" s="27">
        <f t="shared" si="29"/>
        <v>0</v>
      </c>
      <c r="M52" s="27" t="str">
        <f t="shared" si="30"/>
        <v>N</v>
      </c>
      <c r="N52" s="27">
        <f t="shared" si="31"/>
        <v>0</v>
      </c>
      <c r="O52" s="27">
        <f t="shared" si="32"/>
        <v>0</v>
      </c>
      <c r="P52" s="24"/>
      <c r="Q52" s="24"/>
      <c r="R52" s="27">
        <f t="shared" si="47"/>
      </c>
      <c r="S52" s="27">
        <f t="shared" si="22"/>
      </c>
      <c r="T52" s="55">
        <f t="shared" si="36"/>
      </c>
      <c r="U52" s="52">
        <f t="shared" si="19"/>
      </c>
      <c r="V52" s="86"/>
      <c r="W52" s="74"/>
      <c r="X52" s="7">
        <f t="shared" si="37"/>
      </c>
      <c r="Y52" s="8">
        <f t="shared" si="38"/>
      </c>
      <c r="Z52" s="8">
        <f t="shared" si="39"/>
      </c>
      <c r="AA52" s="8">
        <f t="shared" si="40"/>
      </c>
      <c r="AB52" s="8">
        <f t="shared" si="41"/>
      </c>
      <c r="AC52" s="8">
        <f t="shared" si="42"/>
      </c>
      <c r="AD52" s="8">
        <f t="shared" si="43"/>
      </c>
      <c r="AF52" s="3"/>
      <c r="AG52" s="78"/>
      <c r="AH52" s="78"/>
      <c r="AI52" s="78"/>
      <c r="AJ52" s="78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</row>
    <row r="53" spans="1:48" s="4" customFormat="1" ht="19.5" customHeight="1">
      <c r="A53" s="29">
        <f t="shared" si="16"/>
      </c>
      <c r="B53" s="24"/>
      <c r="C53" s="25">
        <f t="shared" si="44"/>
      </c>
      <c r="D53" s="27">
        <f t="shared" si="45"/>
      </c>
      <c r="E53" s="27">
        <f t="shared" si="46"/>
      </c>
      <c r="F53" s="24"/>
      <c r="G53" s="24"/>
      <c r="H53" s="27">
        <f t="shared" si="33"/>
      </c>
      <c r="I53" s="27">
        <f t="shared" si="34"/>
      </c>
      <c r="J53" s="27">
        <f t="shared" si="35"/>
      </c>
      <c r="K53" s="27">
        <f t="shared" si="28"/>
        <v>0</v>
      </c>
      <c r="L53" s="27">
        <f t="shared" si="29"/>
        <v>0</v>
      </c>
      <c r="M53" s="27" t="str">
        <f t="shared" si="30"/>
        <v>N</v>
      </c>
      <c r="N53" s="27">
        <f t="shared" si="31"/>
        <v>0</v>
      </c>
      <c r="O53" s="27">
        <f t="shared" si="32"/>
        <v>0</v>
      </c>
      <c r="P53" s="24"/>
      <c r="Q53" s="24"/>
      <c r="R53" s="27">
        <f t="shared" si="47"/>
      </c>
      <c r="S53" s="27">
        <f t="shared" si="22"/>
      </c>
      <c r="T53" s="55">
        <f t="shared" si="36"/>
      </c>
      <c r="U53" s="52">
        <f t="shared" si="19"/>
      </c>
      <c r="V53" s="86"/>
      <c r="W53" s="74"/>
      <c r="X53" s="7">
        <f t="shared" si="37"/>
      </c>
      <c r="Y53" s="8">
        <f t="shared" si="38"/>
      </c>
      <c r="Z53" s="8">
        <f t="shared" si="39"/>
      </c>
      <c r="AA53" s="8">
        <f t="shared" si="40"/>
      </c>
      <c r="AB53" s="8">
        <f t="shared" si="41"/>
      </c>
      <c r="AC53" s="8">
        <f t="shared" si="42"/>
      </c>
      <c r="AD53" s="8">
        <f t="shared" si="43"/>
      </c>
      <c r="AF53" s="3"/>
      <c r="AG53" s="78"/>
      <c r="AH53" s="78"/>
      <c r="AI53" s="78"/>
      <c r="AJ53" s="78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</row>
    <row r="54" spans="1:48" s="4" customFormat="1" ht="19.5" customHeight="1">
      <c r="A54" s="29">
        <f t="shared" si="16"/>
      </c>
      <c r="B54" s="24"/>
      <c r="C54" s="25">
        <f t="shared" si="44"/>
      </c>
      <c r="D54" s="27">
        <f t="shared" si="45"/>
      </c>
      <c r="E54" s="27">
        <f t="shared" si="46"/>
      </c>
      <c r="F54" s="24"/>
      <c r="G54" s="24"/>
      <c r="H54" s="27">
        <f t="shared" si="33"/>
      </c>
      <c r="I54" s="27">
        <f t="shared" si="34"/>
      </c>
      <c r="J54" s="27">
        <f t="shared" si="35"/>
      </c>
      <c r="K54" s="27">
        <f t="shared" si="28"/>
        <v>0</v>
      </c>
      <c r="L54" s="27">
        <f t="shared" si="29"/>
        <v>0</v>
      </c>
      <c r="M54" s="27" t="str">
        <f t="shared" si="30"/>
        <v>N</v>
      </c>
      <c r="N54" s="27">
        <f t="shared" si="31"/>
        <v>0</v>
      </c>
      <c r="O54" s="27">
        <f t="shared" si="32"/>
        <v>0</v>
      </c>
      <c r="P54" s="24"/>
      <c r="Q54" s="24"/>
      <c r="R54" s="27">
        <f t="shared" si="47"/>
      </c>
      <c r="S54" s="27">
        <f t="shared" si="22"/>
      </c>
      <c r="T54" s="55">
        <f t="shared" si="36"/>
      </c>
      <c r="U54" s="52">
        <f t="shared" si="19"/>
      </c>
      <c r="V54" s="86"/>
      <c r="W54" s="74"/>
      <c r="X54" s="7">
        <f t="shared" si="37"/>
      </c>
      <c r="Y54" s="8">
        <f t="shared" si="38"/>
      </c>
      <c r="Z54" s="8">
        <f t="shared" si="39"/>
      </c>
      <c r="AA54" s="8">
        <f t="shared" si="40"/>
      </c>
      <c r="AB54" s="8">
        <f t="shared" si="41"/>
      </c>
      <c r="AC54" s="8">
        <f t="shared" si="42"/>
      </c>
      <c r="AD54" s="8">
        <f t="shared" si="43"/>
      </c>
      <c r="AF54" s="3"/>
      <c r="AG54" s="78"/>
      <c r="AH54" s="78"/>
      <c r="AI54" s="78"/>
      <c r="AJ54" s="78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</row>
    <row r="55" spans="1:48" s="4" customFormat="1" ht="19.5" customHeight="1">
      <c r="A55" s="29">
        <f t="shared" si="16"/>
      </c>
      <c r="B55" s="24"/>
      <c r="C55" s="25">
        <f t="shared" si="44"/>
      </c>
      <c r="D55" s="27">
        <f t="shared" si="45"/>
      </c>
      <c r="E55" s="27">
        <f t="shared" si="46"/>
      </c>
      <c r="F55" s="24"/>
      <c r="G55" s="24"/>
      <c r="H55" s="27">
        <f t="shared" si="33"/>
      </c>
      <c r="I55" s="27">
        <f t="shared" si="34"/>
      </c>
      <c r="J55" s="27">
        <f t="shared" si="35"/>
      </c>
      <c r="K55" s="27">
        <f t="shared" si="28"/>
        <v>0</v>
      </c>
      <c r="L55" s="27">
        <f t="shared" si="29"/>
        <v>0</v>
      </c>
      <c r="M55" s="27" t="str">
        <f t="shared" si="30"/>
        <v>N</v>
      </c>
      <c r="N55" s="27">
        <f t="shared" si="31"/>
        <v>0</v>
      </c>
      <c r="O55" s="27">
        <f t="shared" si="32"/>
        <v>0</v>
      </c>
      <c r="P55" s="24"/>
      <c r="Q55" s="24"/>
      <c r="R55" s="27">
        <f t="shared" si="47"/>
      </c>
      <c r="S55" s="27">
        <f t="shared" si="22"/>
      </c>
      <c r="T55" s="55">
        <f t="shared" si="36"/>
      </c>
      <c r="U55" s="52">
        <f t="shared" si="19"/>
      </c>
      <c r="V55" s="86"/>
      <c r="W55" s="74"/>
      <c r="X55" s="7">
        <f t="shared" si="37"/>
      </c>
      <c r="Y55" s="8">
        <f t="shared" si="38"/>
      </c>
      <c r="Z55" s="8">
        <f t="shared" si="39"/>
      </c>
      <c r="AA55" s="8">
        <f t="shared" si="40"/>
      </c>
      <c r="AB55" s="8">
        <f t="shared" si="41"/>
      </c>
      <c r="AC55" s="8">
        <f t="shared" si="42"/>
      </c>
      <c r="AD55" s="8">
        <f t="shared" si="43"/>
      </c>
      <c r="AF55" s="3"/>
      <c r="AG55" s="78"/>
      <c r="AH55" s="78"/>
      <c r="AI55" s="78"/>
      <c r="AJ55" s="78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</row>
    <row r="56" spans="1:48" s="4" customFormat="1" ht="19.5" customHeight="1">
      <c r="A56" s="29">
        <f t="shared" si="16"/>
      </c>
      <c r="B56" s="24"/>
      <c r="C56" s="25">
        <f t="shared" si="44"/>
      </c>
      <c r="D56" s="27">
        <f t="shared" si="45"/>
      </c>
      <c r="E56" s="27">
        <f t="shared" si="46"/>
      </c>
      <c r="F56" s="24"/>
      <c r="G56" s="24"/>
      <c r="H56" s="27">
        <f t="shared" si="33"/>
      </c>
      <c r="I56" s="27">
        <f t="shared" si="34"/>
      </c>
      <c r="J56" s="27">
        <f t="shared" si="35"/>
      </c>
      <c r="K56" s="27">
        <f t="shared" si="28"/>
        <v>0</v>
      </c>
      <c r="L56" s="27">
        <f t="shared" si="29"/>
        <v>0</v>
      </c>
      <c r="M56" s="27" t="str">
        <f t="shared" si="30"/>
        <v>N</v>
      </c>
      <c r="N56" s="27">
        <f t="shared" si="31"/>
        <v>0</v>
      </c>
      <c r="O56" s="27">
        <f t="shared" si="32"/>
        <v>0</v>
      </c>
      <c r="P56" s="24"/>
      <c r="Q56" s="24"/>
      <c r="R56" s="27">
        <f t="shared" si="47"/>
      </c>
      <c r="S56" s="27">
        <f t="shared" si="22"/>
      </c>
      <c r="T56" s="55">
        <f t="shared" si="36"/>
      </c>
      <c r="U56" s="52">
        <f t="shared" si="19"/>
      </c>
      <c r="V56" s="86"/>
      <c r="W56" s="74"/>
      <c r="X56" s="7">
        <f t="shared" si="37"/>
      </c>
      <c r="Y56" s="8">
        <f t="shared" si="38"/>
      </c>
      <c r="Z56" s="8">
        <f t="shared" si="39"/>
      </c>
      <c r="AA56" s="8">
        <f t="shared" si="40"/>
      </c>
      <c r="AB56" s="8">
        <f t="shared" si="41"/>
      </c>
      <c r="AC56" s="8">
        <f t="shared" si="42"/>
      </c>
      <c r="AD56" s="8">
        <f t="shared" si="43"/>
      </c>
      <c r="AF56" s="3"/>
      <c r="AG56" s="78"/>
      <c r="AH56" s="78"/>
      <c r="AI56" s="78"/>
      <c r="AJ56" s="78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</row>
    <row r="57" spans="1:48" s="4" customFormat="1" ht="19.5" customHeight="1">
      <c r="A57" s="29">
        <f t="shared" si="16"/>
      </c>
      <c r="B57" s="24"/>
      <c r="C57" s="25">
        <f t="shared" si="44"/>
      </c>
      <c r="D57" s="27">
        <f t="shared" si="45"/>
      </c>
      <c r="E57" s="27">
        <f t="shared" si="46"/>
      </c>
      <c r="F57" s="24"/>
      <c r="G57" s="24"/>
      <c r="H57" s="27">
        <f t="shared" si="33"/>
      </c>
      <c r="I57" s="27">
        <f t="shared" si="34"/>
      </c>
      <c r="J57" s="27">
        <f t="shared" si="35"/>
      </c>
      <c r="K57" s="27">
        <f t="shared" si="28"/>
        <v>0</v>
      </c>
      <c r="L57" s="27">
        <f t="shared" si="29"/>
        <v>0</v>
      </c>
      <c r="M57" s="27" t="str">
        <f t="shared" si="30"/>
        <v>N</v>
      </c>
      <c r="N57" s="27">
        <f t="shared" si="31"/>
        <v>0</v>
      </c>
      <c r="O57" s="27">
        <f t="shared" si="32"/>
        <v>0</v>
      </c>
      <c r="P57" s="24"/>
      <c r="Q57" s="24"/>
      <c r="R57" s="27">
        <f t="shared" si="47"/>
      </c>
      <c r="S57" s="27">
        <f t="shared" si="22"/>
      </c>
      <c r="T57" s="55">
        <f t="shared" si="36"/>
      </c>
      <c r="U57" s="52">
        <f t="shared" si="19"/>
      </c>
      <c r="V57" s="86"/>
      <c r="W57" s="74"/>
      <c r="X57" s="7">
        <f t="shared" si="37"/>
      </c>
      <c r="Y57" s="8">
        <f t="shared" si="38"/>
      </c>
      <c r="Z57" s="8">
        <f t="shared" si="39"/>
      </c>
      <c r="AA57" s="8">
        <f t="shared" si="40"/>
      </c>
      <c r="AB57" s="8">
        <f t="shared" si="41"/>
      </c>
      <c r="AC57" s="8">
        <f t="shared" si="42"/>
      </c>
      <c r="AD57" s="8">
        <f t="shared" si="43"/>
      </c>
      <c r="AF57" s="3"/>
      <c r="AG57" s="78"/>
      <c r="AH57" s="78"/>
      <c r="AI57" s="78"/>
      <c r="AJ57" s="78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</row>
    <row r="58" spans="1:48" s="4" customFormat="1" ht="19.5" customHeight="1">
      <c r="A58" s="29">
        <f t="shared" si="16"/>
      </c>
      <c r="B58" s="24"/>
      <c r="C58" s="25">
        <f t="shared" si="44"/>
      </c>
      <c r="D58" s="27">
        <f t="shared" si="45"/>
      </c>
      <c r="E58" s="27">
        <f t="shared" si="46"/>
      </c>
      <c r="F58" s="24"/>
      <c r="G58" s="24"/>
      <c r="H58" s="27">
        <f t="shared" si="33"/>
      </c>
      <c r="I58" s="27">
        <f t="shared" si="34"/>
      </c>
      <c r="J58" s="27">
        <f t="shared" si="35"/>
      </c>
      <c r="K58" s="27">
        <f t="shared" si="28"/>
        <v>0</v>
      </c>
      <c r="L58" s="27">
        <f t="shared" si="29"/>
        <v>0</v>
      </c>
      <c r="M58" s="27" t="str">
        <f t="shared" si="30"/>
        <v>N</v>
      </c>
      <c r="N58" s="27">
        <f t="shared" si="31"/>
        <v>0</v>
      </c>
      <c r="O58" s="27">
        <f t="shared" si="32"/>
        <v>0</v>
      </c>
      <c r="P58" s="24"/>
      <c r="Q58" s="24"/>
      <c r="R58" s="27">
        <f t="shared" si="47"/>
      </c>
      <c r="S58" s="27">
        <f t="shared" si="22"/>
      </c>
      <c r="T58" s="55">
        <f t="shared" si="36"/>
      </c>
      <c r="U58" s="52">
        <f t="shared" si="19"/>
      </c>
      <c r="V58" s="86"/>
      <c r="W58" s="74"/>
      <c r="X58" s="7">
        <f t="shared" si="37"/>
      </c>
      <c r="Y58" s="8">
        <f t="shared" si="38"/>
      </c>
      <c r="Z58" s="8">
        <f t="shared" si="39"/>
      </c>
      <c r="AA58" s="8">
        <f t="shared" si="40"/>
      </c>
      <c r="AB58" s="8">
        <f t="shared" si="41"/>
      </c>
      <c r="AC58" s="8">
        <f t="shared" si="42"/>
      </c>
      <c r="AD58" s="8">
        <f t="shared" si="43"/>
      </c>
      <c r="AF58" s="3"/>
      <c r="AG58" s="78"/>
      <c r="AH58" s="78"/>
      <c r="AI58" s="78"/>
      <c r="AJ58" s="78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</row>
    <row r="59" spans="1:48" s="4" customFormat="1" ht="19.5" customHeight="1">
      <c r="A59" s="29">
        <f t="shared" si="16"/>
      </c>
      <c r="B59" s="24"/>
      <c r="C59" s="25">
        <f t="shared" si="44"/>
      </c>
      <c r="D59" s="27">
        <f t="shared" si="45"/>
      </c>
      <c r="E59" s="27">
        <f t="shared" si="46"/>
      </c>
      <c r="F59" s="24"/>
      <c r="G59" s="24"/>
      <c r="H59" s="27">
        <f t="shared" si="33"/>
      </c>
      <c r="I59" s="27">
        <f t="shared" si="34"/>
      </c>
      <c r="J59" s="27">
        <f t="shared" si="35"/>
      </c>
      <c r="K59" s="27">
        <f t="shared" si="28"/>
        <v>0</v>
      </c>
      <c r="L59" s="27">
        <f t="shared" si="29"/>
        <v>0</v>
      </c>
      <c r="M59" s="27" t="str">
        <f t="shared" si="30"/>
        <v>N</v>
      </c>
      <c r="N59" s="27">
        <f t="shared" si="31"/>
        <v>0</v>
      </c>
      <c r="O59" s="27">
        <f t="shared" si="32"/>
        <v>0</v>
      </c>
      <c r="P59" s="24"/>
      <c r="Q59" s="24"/>
      <c r="R59" s="27">
        <f t="shared" si="47"/>
      </c>
      <c r="S59" s="27">
        <f t="shared" si="22"/>
      </c>
      <c r="T59" s="55">
        <f t="shared" si="36"/>
      </c>
      <c r="U59" s="52">
        <f t="shared" si="19"/>
      </c>
      <c r="V59" s="86"/>
      <c r="W59" s="74"/>
      <c r="X59" s="7">
        <f t="shared" si="37"/>
      </c>
      <c r="Y59" s="8">
        <f t="shared" si="38"/>
      </c>
      <c r="Z59" s="8">
        <f t="shared" si="39"/>
      </c>
      <c r="AA59" s="8">
        <f t="shared" si="40"/>
      </c>
      <c r="AB59" s="8">
        <f t="shared" si="41"/>
      </c>
      <c r="AC59" s="8">
        <f t="shared" si="42"/>
      </c>
      <c r="AD59" s="8">
        <f t="shared" si="43"/>
      </c>
      <c r="AF59" s="3"/>
      <c r="AG59" s="78"/>
      <c r="AH59" s="78"/>
      <c r="AI59" s="78"/>
      <c r="AJ59" s="78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</row>
    <row r="60" spans="1:48" s="4" customFormat="1" ht="19.5" customHeight="1">
      <c r="A60" s="29">
        <f t="shared" si="16"/>
      </c>
      <c r="B60" s="24"/>
      <c r="C60" s="25">
        <f t="shared" si="44"/>
      </c>
      <c r="D60" s="27">
        <f t="shared" si="45"/>
      </c>
      <c r="E60" s="27">
        <f t="shared" si="46"/>
      </c>
      <c r="F60" s="24"/>
      <c r="G60" s="24"/>
      <c r="H60" s="27">
        <f t="shared" si="33"/>
      </c>
      <c r="I60" s="27">
        <f t="shared" si="34"/>
      </c>
      <c r="J60" s="27">
        <f t="shared" si="35"/>
      </c>
      <c r="K60" s="27">
        <f t="shared" si="28"/>
        <v>0</v>
      </c>
      <c r="L60" s="27">
        <f t="shared" si="29"/>
        <v>0</v>
      </c>
      <c r="M60" s="27" t="str">
        <f t="shared" si="30"/>
        <v>N</v>
      </c>
      <c r="N60" s="27">
        <f t="shared" si="31"/>
        <v>0</v>
      </c>
      <c r="O60" s="27">
        <f t="shared" si="32"/>
        <v>0</v>
      </c>
      <c r="P60" s="24"/>
      <c r="Q60" s="24"/>
      <c r="R60" s="27">
        <f t="shared" si="47"/>
      </c>
      <c r="S60" s="27">
        <f t="shared" si="22"/>
      </c>
      <c r="T60" s="55">
        <f t="shared" si="36"/>
      </c>
      <c r="U60" s="52">
        <f t="shared" si="19"/>
      </c>
      <c r="V60" s="86"/>
      <c r="W60" s="74"/>
      <c r="X60" s="7">
        <f t="shared" si="37"/>
      </c>
      <c r="Y60" s="8">
        <f t="shared" si="38"/>
      </c>
      <c r="Z60" s="8">
        <f t="shared" si="39"/>
      </c>
      <c r="AA60" s="8">
        <f t="shared" si="40"/>
      </c>
      <c r="AB60" s="8">
        <f t="shared" si="41"/>
      </c>
      <c r="AC60" s="8">
        <f t="shared" si="42"/>
      </c>
      <c r="AD60" s="8">
        <f t="shared" si="43"/>
      </c>
      <c r="AF60" s="3"/>
      <c r="AG60" s="78"/>
      <c r="AH60" s="78"/>
      <c r="AI60" s="78"/>
      <c r="AJ60" s="78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</row>
    <row r="61" spans="1:48" s="4" customFormat="1" ht="19.5" customHeight="1">
      <c r="A61" s="29">
        <f t="shared" si="16"/>
      </c>
      <c r="B61" s="24"/>
      <c r="C61" s="25">
        <f t="shared" si="44"/>
      </c>
      <c r="D61" s="27">
        <f t="shared" si="45"/>
      </c>
      <c r="E61" s="27">
        <f t="shared" si="46"/>
      </c>
      <c r="F61" s="24"/>
      <c r="G61" s="24"/>
      <c r="H61" s="27">
        <f t="shared" si="33"/>
      </c>
      <c r="I61" s="27">
        <f t="shared" si="34"/>
      </c>
      <c r="J61" s="27">
        <f t="shared" si="35"/>
      </c>
      <c r="K61" s="27">
        <f t="shared" si="28"/>
        <v>0</v>
      </c>
      <c r="L61" s="27">
        <f t="shared" si="29"/>
        <v>0</v>
      </c>
      <c r="M61" s="27" t="str">
        <f t="shared" si="30"/>
        <v>N</v>
      </c>
      <c r="N61" s="27">
        <f t="shared" si="31"/>
        <v>0</v>
      </c>
      <c r="O61" s="27">
        <f t="shared" si="32"/>
        <v>0</v>
      </c>
      <c r="P61" s="24"/>
      <c r="Q61" s="24"/>
      <c r="R61" s="27">
        <f t="shared" si="47"/>
      </c>
      <c r="S61" s="27">
        <f t="shared" si="22"/>
      </c>
      <c r="T61" s="55">
        <f t="shared" si="36"/>
      </c>
      <c r="U61" s="52">
        <f t="shared" si="19"/>
      </c>
      <c r="V61" s="86"/>
      <c r="W61" s="74"/>
      <c r="X61" s="7">
        <f t="shared" si="37"/>
      </c>
      <c r="Y61" s="8">
        <f t="shared" si="38"/>
      </c>
      <c r="Z61" s="8">
        <f t="shared" si="39"/>
      </c>
      <c r="AA61" s="8">
        <f t="shared" si="40"/>
      </c>
      <c r="AB61" s="8">
        <f t="shared" si="41"/>
      </c>
      <c r="AC61" s="8">
        <f t="shared" si="42"/>
      </c>
      <c r="AD61" s="8">
        <f t="shared" si="43"/>
      </c>
      <c r="AF61" s="3"/>
      <c r="AG61" s="78"/>
      <c r="AH61" s="78"/>
      <c r="AI61" s="78"/>
      <c r="AJ61" s="78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</row>
    <row r="62" spans="1:48" s="4" customFormat="1" ht="19.5" customHeight="1">
      <c r="A62" s="29">
        <f t="shared" si="16"/>
      </c>
      <c r="B62" s="24"/>
      <c r="C62" s="25">
        <f t="shared" si="44"/>
      </c>
      <c r="D62" s="27">
        <f t="shared" si="45"/>
      </c>
      <c r="E62" s="27">
        <f t="shared" si="46"/>
      </c>
      <c r="F62" s="24"/>
      <c r="G62" s="24"/>
      <c r="H62" s="27">
        <f t="shared" si="33"/>
      </c>
      <c r="I62" s="27">
        <f t="shared" si="34"/>
      </c>
      <c r="J62" s="27">
        <f t="shared" si="35"/>
      </c>
      <c r="K62" s="27">
        <f t="shared" si="28"/>
        <v>0</v>
      </c>
      <c r="L62" s="27">
        <f t="shared" si="29"/>
        <v>0</v>
      </c>
      <c r="M62" s="27" t="str">
        <f t="shared" si="30"/>
        <v>N</v>
      </c>
      <c r="N62" s="27">
        <f t="shared" si="31"/>
        <v>0</v>
      </c>
      <c r="O62" s="27">
        <f t="shared" si="32"/>
        <v>0</v>
      </c>
      <c r="P62" s="24"/>
      <c r="Q62" s="24"/>
      <c r="R62" s="27">
        <f t="shared" si="47"/>
      </c>
      <c r="S62" s="27">
        <f t="shared" si="22"/>
      </c>
      <c r="T62" s="55">
        <f t="shared" si="36"/>
      </c>
      <c r="U62" s="52">
        <f t="shared" si="19"/>
      </c>
      <c r="V62" s="86"/>
      <c r="W62" s="74"/>
      <c r="X62" s="7">
        <f t="shared" si="37"/>
      </c>
      <c r="Y62" s="8">
        <f t="shared" si="38"/>
      </c>
      <c r="Z62" s="8">
        <f t="shared" si="39"/>
      </c>
      <c r="AA62" s="8">
        <f t="shared" si="40"/>
      </c>
      <c r="AB62" s="8">
        <f t="shared" si="41"/>
      </c>
      <c r="AC62" s="8">
        <f t="shared" si="42"/>
      </c>
      <c r="AD62" s="8">
        <f t="shared" si="43"/>
      </c>
      <c r="AF62" s="3"/>
      <c r="AG62" s="78"/>
      <c r="AH62" s="78"/>
      <c r="AI62" s="78"/>
      <c r="AJ62" s="78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</row>
    <row r="63" spans="1:48" s="4" customFormat="1" ht="19.5" customHeight="1">
      <c r="A63" s="29">
        <f t="shared" si="16"/>
      </c>
      <c r="B63" s="24"/>
      <c r="C63" s="25">
        <f t="shared" si="44"/>
      </c>
      <c r="D63" s="27">
        <f t="shared" si="45"/>
      </c>
      <c r="E63" s="27">
        <f t="shared" si="46"/>
      </c>
      <c r="F63" s="24"/>
      <c r="G63" s="24"/>
      <c r="H63" s="27">
        <f t="shared" si="33"/>
      </c>
      <c r="I63" s="27">
        <f t="shared" si="34"/>
      </c>
      <c r="J63" s="27">
        <f t="shared" si="35"/>
      </c>
      <c r="K63" s="27">
        <f t="shared" si="28"/>
        <v>0</v>
      </c>
      <c r="L63" s="27">
        <f t="shared" si="29"/>
        <v>0</v>
      </c>
      <c r="M63" s="27" t="str">
        <f t="shared" si="30"/>
        <v>N</v>
      </c>
      <c r="N63" s="27">
        <f t="shared" si="31"/>
        <v>0</v>
      </c>
      <c r="O63" s="27">
        <f t="shared" si="32"/>
        <v>0</v>
      </c>
      <c r="P63" s="24"/>
      <c r="Q63" s="24"/>
      <c r="R63" s="27">
        <f t="shared" si="47"/>
      </c>
      <c r="S63" s="27">
        <f t="shared" si="22"/>
      </c>
      <c r="T63" s="55">
        <f t="shared" si="36"/>
      </c>
      <c r="U63" s="52">
        <f t="shared" si="19"/>
      </c>
      <c r="V63" s="86"/>
      <c r="W63" s="74"/>
      <c r="X63" s="7">
        <f t="shared" si="37"/>
      </c>
      <c r="Y63" s="8">
        <f t="shared" si="38"/>
      </c>
      <c r="Z63" s="8">
        <f t="shared" si="39"/>
      </c>
      <c r="AA63" s="8">
        <f t="shared" si="40"/>
      </c>
      <c r="AB63" s="8">
        <f t="shared" si="41"/>
      </c>
      <c r="AC63" s="8">
        <f t="shared" si="42"/>
      </c>
      <c r="AD63" s="8">
        <f t="shared" si="43"/>
      </c>
      <c r="AF63" s="3"/>
      <c r="AG63" s="78"/>
      <c r="AH63" s="78"/>
      <c r="AI63" s="78"/>
      <c r="AJ63" s="78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</row>
    <row r="64" spans="1:48" s="4" customFormat="1" ht="19.5" customHeight="1">
      <c r="A64" s="29">
        <f t="shared" si="16"/>
      </c>
      <c r="B64" s="24"/>
      <c r="C64" s="25">
        <f t="shared" si="44"/>
      </c>
      <c r="D64" s="27">
        <f t="shared" si="45"/>
      </c>
      <c r="E64" s="27">
        <f t="shared" si="46"/>
      </c>
      <c r="F64" s="24"/>
      <c r="G64" s="24"/>
      <c r="H64" s="27">
        <f t="shared" si="33"/>
      </c>
      <c r="I64" s="27">
        <f t="shared" si="34"/>
      </c>
      <c r="J64" s="27">
        <f t="shared" si="35"/>
      </c>
      <c r="K64" s="27">
        <f t="shared" si="28"/>
        <v>0</v>
      </c>
      <c r="L64" s="27">
        <f t="shared" si="29"/>
        <v>0</v>
      </c>
      <c r="M64" s="27" t="str">
        <f t="shared" si="30"/>
        <v>N</v>
      </c>
      <c r="N64" s="27">
        <f t="shared" si="31"/>
        <v>0</v>
      </c>
      <c r="O64" s="27">
        <f t="shared" si="32"/>
        <v>0</v>
      </c>
      <c r="P64" s="24"/>
      <c r="Q64" s="24"/>
      <c r="R64" s="27">
        <f t="shared" si="47"/>
      </c>
      <c r="S64" s="27">
        <f t="shared" si="22"/>
      </c>
      <c r="T64" s="55">
        <f t="shared" si="36"/>
      </c>
      <c r="U64" s="52">
        <f t="shared" si="19"/>
      </c>
      <c r="V64" s="86"/>
      <c r="W64" s="74"/>
      <c r="X64" s="7">
        <f t="shared" si="37"/>
      </c>
      <c r="Y64" s="8">
        <f t="shared" si="38"/>
      </c>
      <c r="Z64" s="8">
        <f t="shared" si="39"/>
      </c>
      <c r="AA64" s="8">
        <f t="shared" si="40"/>
      </c>
      <c r="AB64" s="8">
        <f t="shared" si="41"/>
      </c>
      <c r="AC64" s="8">
        <f t="shared" si="42"/>
      </c>
      <c r="AD64" s="8">
        <f t="shared" si="43"/>
      </c>
      <c r="AF64" s="3"/>
      <c r="AG64" s="78"/>
      <c r="AH64" s="78"/>
      <c r="AI64" s="78"/>
      <c r="AJ64" s="78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</row>
    <row r="65" spans="1:48" s="4" customFormat="1" ht="19.5" customHeight="1">
      <c r="A65" s="29">
        <f t="shared" si="16"/>
      </c>
      <c r="B65" s="24"/>
      <c r="C65" s="25">
        <f t="shared" si="44"/>
      </c>
      <c r="D65" s="27">
        <f t="shared" si="45"/>
      </c>
      <c r="E65" s="27">
        <f t="shared" si="46"/>
      </c>
      <c r="F65" s="24"/>
      <c r="G65" s="24"/>
      <c r="H65" s="27">
        <f t="shared" si="33"/>
      </c>
      <c r="I65" s="27">
        <f t="shared" si="34"/>
      </c>
      <c r="J65" s="27">
        <f t="shared" si="35"/>
      </c>
      <c r="K65" s="27">
        <f t="shared" si="28"/>
        <v>0</v>
      </c>
      <c r="L65" s="27">
        <f t="shared" si="29"/>
        <v>0</v>
      </c>
      <c r="M65" s="27" t="str">
        <f t="shared" si="30"/>
        <v>N</v>
      </c>
      <c r="N65" s="27">
        <f t="shared" si="31"/>
        <v>0</v>
      </c>
      <c r="O65" s="27">
        <f t="shared" si="32"/>
        <v>0</v>
      </c>
      <c r="P65" s="24"/>
      <c r="Q65" s="24"/>
      <c r="R65" s="27">
        <f t="shared" si="47"/>
      </c>
      <c r="S65" s="27">
        <f t="shared" si="22"/>
      </c>
      <c r="T65" s="55">
        <f t="shared" si="36"/>
      </c>
      <c r="U65" s="52">
        <f t="shared" si="19"/>
      </c>
      <c r="V65" s="86"/>
      <c r="W65" s="74"/>
      <c r="X65" s="7">
        <f t="shared" si="37"/>
      </c>
      <c r="Y65" s="8">
        <f t="shared" si="38"/>
      </c>
      <c r="Z65" s="8">
        <f t="shared" si="39"/>
      </c>
      <c r="AA65" s="8">
        <f t="shared" si="40"/>
      </c>
      <c r="AB65" s="8">
        <f t="shared" si="41"/>
      </c>
      <c r="AC65" s="8">
        <f t="shared" si="42"/>
      </c>
      <c r="AD65" s="8">
        <f t="shared" si="43"/>
      </c>
      <c r="AF65" s="3"/>
      <c r="AG65" s="78"/>
      <c r="AH65" s="78"/>
      <c r="AI65" s="78"/>
      <c r="AJ65" s="78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</row>
    <row r="66" spans="1:48" s="4" customFormat="1" ht="19.5" customHeight="1">
      <c r="A66" s="29">
        <f t="shared" si="16"/>
      </c>
      <c r="B66" s="24"/>
      <c r="C66" s="25">
        <f t="shared" si="44"/>
      </c>
      <c r="D66" s="27">
        <f t="shared" si="45"/>
      </c>
      <c r="E66" s="27">
        <f t="shared" si="46"/>
      </c>
      <c r="F66" s="24"/>
      <c r="G66" s="24"/>
      <c r="H66" s="27">
        <f t="shared" si="33"/>
      </c>
      <c r="I66" s="27">
        <f t="shared" si="34"/>
      </c>
      <c r="J66" s="27">
        <f t="shared" si="35"/>
      </c>
      <c r="K66" s="27">
        <f t="shared" si="28"/>
        <v>0</v>
      </c>
      <c r="L66" s="27">
        <f t="shared" si="29"/>
        <v>0</v>
      </c>
      <c r="M66" s="27" t="str">
        <f t="shared" si="30"/>
        <v>N</v>
      </c>
      <c r="N66" s="27">
        <f t="shared" si="31"/>
        <v>0</v>
      </c>
      <c r="O66" s="27">
        <f t="shared" si="32"/>
        <v>0</v>
      </c>
      <c r="P66" s="24"/>
      <c r="Q66" s="24"/>
      <c r="R66" s="27">
        <f t="shared" si="47"/>
      </c>
      <c r="S66" s="27">
        <f t="shared" si="22"/>
      </c>
      <c r="T66" s="55">
        <f t="shared" si="36"/>
      </c>
      <c r="U66" s="52">
        <f t="shared" si="19"/>
      </c>
      <c r="V66" s="86"/>
      <c r="W66" s="74"/>
      <c r="X66" s="7">
        <f t="shared" si="37"/>
      </c>
      <c r="Y66" s="8">
        <f t="shared" si="38"/>
      </c>
      <c r="Z66" s="8">
        <f t="shared" si="39"/>
      </c>
      <c r="AA66" s="8">
        <f t="shared" si="40"/>
      </c>
      <c r="AB66" s="8">
        <f t="shared" si="41"/>
      </c>
      <c r="AC66" s="8">
        <f t="shared" si="42"/>
      </c>
      <c r="AD66" s="8">
        <f t="shared" si="43"/>
      </c>
      <c r="AF66" s="3"/>
      <c r="AG66" s="78"/>
      <c r="AH66" s="78"/>
      <c r="AI66" s="78"/>
      <c r="AJ66" s="78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</row>
    <row r="67" spans="1:48" s="4" customFormat="1" ht="19.5" customHeight="1">
      <c r="A67" s="29">
        <f t="shared" si="16"/>
      </c>
      <c r="B67" s="24"/>
      <c r="C67" s="25">
        <f t="shared" si="44"/>
      </c>
      <c r="D67" s="27">
        <f t="shared" si="45"/>
      </c>
      <c r="E67" s="27">
        <f t="shared" si="46"/>
      </c>
      <c r="F67" s="24"/>
      <c r="G67" s="24"/>
      <c r="H67" s="27">
        <f t="shared" si="33"/>
      </c>
      <c r="I67" s="27">
        <f t="shared" si="34"/>
      </c>
      <c r="J67" s="27">
        <f t="shared" si="35"/>
      </c>
      <c r="K67" s="27">
        <f t="shared" si="28"/>
        <v>0</v>
      </c>
      <c r="L67" s="27">
        <f t="shared" si="29"/>
        <v>0</v>
      </c>
      <c r="M67" s="27" t="str">
        <f t="shared" si="30"/>
        <v>N</v>
      </c>
      <c r="N67" s="27">
        <f t="shared" si="31"/>
        <v>0</v>
      </c>
      <c r="O67" s="27">
        <f t="shared" si="32"/>
        <v>0</v>
      </c>
      <c r="P67" s="24"/>
      <c r="Q67" s="24"/>
      <c r="R67" s="27">
        <f t="shared" si="47"/>
      </c>
      <c r="S67" s="27">
        <f t="shared" si="22"/>
      </c>
      <c r="T67" s="55">
        <f t="shared" si="36"/>
      </c>
      <c r="U67" s="52">
        <f t="shared" si="19"/>
      </c>
      <c r="V67" s="86"/>
      <c r="W67" s="74"/>
      <c r="X67" s="7">
        <f t="shared" si="37"/>
      </c>
      <c r="Y67" s="8">
        <f t="shared" si="38"/>
      </c>
      <c r="Z67" s="8">
        <f t="shared" si="39"/>
      </c>
      <c r="AA67" s="8">
        <f t="shared" si="40"/>
      </c>
      <c r="AB67" s="8">
        <f t="shared" si="41"/>
      </c>
      <c r="AC67" s="8">
        <f t="shared" si="42"/>
      </c>
      <c r="AD67" s="8">
        <f t="shared" si="43"/>
      </c>
      <c r="AF67" s="3"/>
      <c r="AG67" s="78"/>
      <c r="AH67" s="78"/>
      <c r="AI67" s="78"/>
      <c r="AJ67" s="78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</row>
    <row r="68" spans="1:48" s="4" customFormat="1" ht="19.5" customHeight="1">
      <c r="A68" s="29">
        <f t="shared" si="16"/>
      </c>
      <c r="B68" s="24"/>
      <c r="C68" s="25">
        <f t="shared" si="44"/>
      </c>
      <c r="D68" s="27">
        <f t="shared" si="45"/>
      </c>
      <c r="E68" s="27">
        <f t="shared" si="46"/>
      </c>
      <c r="F68" s="24"/>
      <c r="G68" s="24"/>
      <c r="H68" s="27">
        <f t="shared" si="33"/>
      </c>
      <c r="I68" s="27">
        <f t="shared" si="34"/>
      </c>
      <c r="J68" s="27">
        <f t="shared" si="35"/>
      </c>
      <c r="K68" s="27">
        <f t="shared" si="28"/>
        <v>0</v>
      </c>
      <c r="L68" s="27">
        <f t="shared" si="29"/>
        <v>0</v>
      </c>
      <c r="M68" s="27" t="str">
        <f t="shared" si="30"/>
        <v>N</v>
      </c>
      <c r="N68" s="27">
        <f t="shared" si="31"/>
        <v>0</v>
      </c>
      <c r="O68" s="27">
        <f t="shared" si="32"/>
        <v>0</v>
      </c>
      <c r="P68" s="24"/>
      <c r="Q68" s="24"/>
      <c r="R68" s="27">
        <f t="shared" si="47"/>
      </c>
      <c r="S68" s="27">
        <f t="shared" si="22"/>
      </c>
      <c r="T68" s="55">
        <f t="shared" si="36"/>
      </c>
      <c r="U68" s="52">
        <f t="shared" si="19"/>
      </c>
      <c r="V68" s="86"/>
      <c r="W68" s="74"/>
      <c r="X68" s="7">
        <f t="shared" si="37"/>
      </c>
      <c r="Y68" s="8">
        <f t="shared" si="38"/>
      </c>
      <c r="Z68" s="8">
        <f t="shared" si="39"/>
      </c>
      <c r="AA68" s="8">
        <f t="shared" si="40"/>
      </c>
      <c r="AB68" s="8">
        <f t="shared" si="41"/>
      </c>
      <c r="AC68" s="8">
        <f t="shared" si="42"/>
      </c>
      <c r="AD68" s="8">
        <f t="shared" si="43"/>
      </c>
      <c r="AF68" s="3"/>
      <c r="AG68" s="78"/>
      <c r="AH68" s="78"/>
      <c r="AI68" s="78"/>
      <c r="AJ68" s="78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</row>
    <row r="69" spans="1:48" s="4" customFormat="1" ht="19.5" customHeight="1">
      <c r="A69" s="29">
        <f t="shared" si="16"/>
      </c>
      <c r="B69" s="24"/>
      <c r="C69" s="25">
        <f t="shared" si="44"/>
      </c>
      <c r="D69" s="27">
        <f t="shared" si="45"/>
      </c>
      <c r="E69" s="27">
        <f t="shared" si="46"/>
      </c>
      <c r="F69" s="24"/>
      <c r="G69" s="24"/>
      <c r="H69" s="27">
        <f t="shared" si="33"/>
      </c>
      <c r="I69" s="27">
        <f t="shared" si="34"/>
      </c>
      <c r="J69" s="27">
        <f t="shared" si="35"/>
      </c>
      <c r="K69" s="27">
        <f t="shared" si="28"/>
        <v>0</v>
      </c>
      <c r="L69" s="27">
        <f t="shared" si="29"/>
        <v>0</v>
      </c>
      <c r="M69" s="27" t="str">
        <f t="shared" si="30"/>
        <v>N</v>
      </c>
      <c r="N69" s="27">
        <f t="shared" si="31"/>
        <v>0</v>
      </c>
      <c r="O69" s="27">
        <f t="shared" si="32"/>
        <v>0</v>
      </c>
      <c r="P69" s="24"/>
      <c r="Q69" s="24"/>
      <c r="R69" s="27">
        <f t="shared" si="47"/>
      </c>
      <c r="S69" s="27">
        <f t="shared" si="22"/>
      </c>
      <c r="T69" s="55">
        <f t="shared" si="36"/>
      </c>
      <c r="U69" s="52">
        <f t="shared" si="19"/>
      </c>
      <c r="V69" s="86"/>
      <c r="W69" s="74"/>
      <c r="X69" s="7">
        <f t="shared" si="37"/>
      </c>
      <c r="Y69" s="8">
        <f t="shared" si="38"/>
      </c>
      <c r="Z69" s="8">
        <f t="shared" si="39"/>
      </c>
      <c r="AA69" s="8">
        <f t="shared" si="40"/>
      </c>
      <c r="AB69" s="8">
        <f t="shared" si="41"/>
      </c>
      <c r="AC69" s="8">
        <f t="shared" si="42"/>
      </c>
      <c r="AD69" s="8">
        <f t="shared" si="43"/>
      </c>
      <c r="AF69" s="3"/>
      <c r="AG69" s="78"/>
      <c r="AH69" s="78"/>
      <c r="AI69" s="78"/>
      <c r="AJ69" s="78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</row>
    <row r="70" spans="1:48" s="4" customFormat="1" ht="19.5" customHeight="1">
      <c r="A70" s="29">
        <f t="shared" si="16"/>
      </c>
      <c r="B70" s="24"/>
      <c r="C70" s="25">
        <f t="shared" si="44"/>
      </c>
      <c r="D70" s="27">
        <f t="shared" si="45"/>
      </c>
      <c r="E70" s="27">
        <f t="shared" si="46"/>
      </c>
      <c r="F70" s="24"/>
      <c r="G70" s="24"/>
      <c r="H70" s="27">
        <f t="shared" si="33"/>
      </c>
      <c r="I70" s="27">
        <f t="shared" si="34"/>
      </c>
      <c r="J70" s="27">
        <f t="shared" si="35"/>
      </c>
      <c r="K70" s="27">
        <f t="shared" si="28"/>
        <v>0</v>
      </c>
      <c r="L70" s="27">
        <f t="shared" si="29"/>
        <v>0</v>
      </c>
      <c r="M70" s="27" t="str">
        <f t="shared" si="30"/>
        <v>N</v>
      </c>
      <c r="N70" s="27">
        <f t="shared" si="31"/>
        <v>0</v>
      </c>
      <c r="O70" s="27">
        <f t="shared" si="32"/>
        <v>0</v>
      </c>
      <c r="P70" s="24"/>
      <c r="Q70" s="24"/>
      <c r="R70" s="27">
        <f t="shared" si="47"/>
      </c>
      <c r="S70" s="27">
        <f t="shared" si="22"/>
      </c>
      <c r="T70" s="55">
        <f t="shared" si="36"/>
      </c>
      <c r="U70" s="52">
        <f t="shared" si="19"/>
      </c>
      <c r="V70" s="86"/>
      <c r="W70" s="74"/>
      <c r="X70" s="7">
        <f t="shared" si="37"/>
      </c>
      <c r="Y70" s="8">
        <f t="shared" si="38"/>
      </c>
      <c r="Z70" s="8">
        <f t="shared" si="39"/>
      </c>
      <c r="AA70" s="8">
        <f t="shared" si="40"/>
      </c>
      <c r="AB70" s="8">
        <f t="shared" si="41"/>
      </c>
      <c r="AC70" s="8">
        <f t="shared" si="42"/>
      </c>
      <c r="AD70" s="8">
        <f t="shared" si="43"/>
      </c>
      <c r="AF70" s="3"/>
      <c r="AG70" s="78"/>
      <c r="AH70" s="78"/>
      <c r="AI70" s="78"/>
      <c r="AJ70" s="78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</row>
    <row r="71" spans="1:48" s="4" customFormat="1" ht="19.5" customHeight="1">
      <c r="A71" s="29">
        <f t="shared" si="16"/>
      </c>
      <c r="B71" s="24"/>
      <c r="C71" s="25">
        <f t="shared" si="44"/>
      </c>
      <c r="D71" s="27">
        <f t="shared" si="45"/>
      </c>
      <c r="E71" s="27">
        <f t="shared" si="46"/>
      </c>
      <c r="F71" s="24"/>
      <c r="G71" s="24"/>
      <c r="H71" s="27">
        <f t="shared" si="33"/>
      </c>
      <c r="I71" s="27">
        <f t="shared" si="34"/>
      </c>
      <c r="J71" s="27">
        <f t="shared" si="35"/>
      </c>
      <c r="K71" s="27">
        <f t="shared" si="28"/>
        <v>0</v>
      </c>
      <c r="L71" s="27">
        <f t="shared" si="29"/>
        <v>0</v>
      </c>
      <c r="M71" s="27" t="str">
        <f t="shared" si="30"/>
        <v>N</v>
      </c>
      <c r="N71" s="27">
        <f t="shared" si="31"/>
        <v>0</v>
      </c>
      <c r="O71" s="27">
        <f t="shared" si="32"/>
        <v>0</v>
      </c>
      <c r="P71" s="24"/>
      <c r="Q71" s="24"/>
      <c r="R71" s="27">
        <f t="shared" si="47"/>
      </c>
      <c r="S71" s="27">
        <f t="shared" si="22"/>
      </c>
      <c r="T71" s="55">
        <f t="shared" si="36"/>
      </c>
      <c r="U71" s="52">
        <f t="shared" si="19"/>
      </c>
      <c r="V71" s="86"/>
      <c r="W71" s="74"/>
      <c r="X71" s="7">
        <f t="shared" si="37"/>
      </c>
      <c r="Y71" s="8">
        <f t="shared" si="38"/>
      </c>
      <c r="Z71" s="8">
        <f t="shared" si="39"/>
      </c>
      <c r="AA71" s="8">
        <f t="shared" si="40"/>
      </c>
      <c r="AB71" s="8">
        <f t="shared" si="41"/>
      </c>
      <c r="AC71" s="8">
        <f t="shared" si="42"/>
      </c>
      <c r="AD71" s="8">
        <f t="shared" si="43"/>
      </c>
      <c r="AF71" s="3"/>
      <c r="AG71" s="78"/>
      <c r="AH71" s="78"/>
      <c r="AI71" s="78"/>
      <c r="AJ71" s="78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</row>
    <row r="72" spans="1:48" s="4" customFormat="1" ht="19.5" customHeight="1">
      <c r="A72" s="29">
        <f t="shared" si="16"/>
      </c>
      <c r="B72" s="24"/>
      <c r="C72" s="25">
        <f t="shared" si="44"/>
      </c>
      <c r="D72" s="27">
        <f t="shared" si="45"/>
      </c>
      <c r="E72" s="27">
        <f t="shared" si="46"/>
      </c>
      <c r="F72" s="24"/>
      <c r="G72" s="24"/>
      <c r="H72" s="27">
        <f t="shared" si="33"/>
      </c>
      <c r="I72" s="27">
        <f t="shared" si="34"/>
      </c>
      <c r="J72" s="27">
        <f t="shared" si="35"/>
      </c>
      <c r="K72" s="27">
        <f t="shared" si="28"/>
        <v>0</v>
      </c>
      <c r="L72" s="27">
        <f t="shared" si="29"/>
        <v>0</v>
      </c>
      <c r="M72" s="27" t="str">
        <f t="shared" si="30"/>
        <v>N</v>
      </c>
      <c r="N72" s="27">
        <f t="shared" si="31"/>
        <v>0</v>
      </c>
      <c r="O72" s="27">
        <f t="shared" si="32"/>
        <v>0</v>
      </c>
      <c r="P72" s="24"/>
      <c r="Q72" s="24"/>
      <c r="R72" s="27">
        <f t="shared" si="47"/>
      </c>
      <c r="S72" s="27">
        <f t="shared" si="22"/>
      </c>
      <c r="T72" s="55">
        <f t="shared" si="36"/>
      </c>
      <c r="U72" s="52">
        <f t="shared" si="19"/>
      </c>
      <c r="V72" s="86"/>
      <c r="W72" s="74"/>
      <c r="X72" s="7">
        <f t="shared" si="37"/>
      </c>
      <c r="Y72" s="8">
        <f t="shared" si="38"/>
      </c>
      <c r="Z72" s="8">
        <f t="shared" si="39"/>
      </c>
      <c r="AA72" s="8">
        <f t="shared" si="40"/>
      </c>
      <c r="AB72" s="8">
        <f t="shared" si="41"/>
      </c>
      <c r="AC72" s="8">
        <f t="shared" si="42"/>
      </c>
      <c r="AD72" s="8">
        <f t="shared" si="43"/>
      </c>
      <c r="AF72" s="3"/>
      <c r="AG72" s="78"/>
      <c r="AH72" s="78"/>
      <c r="AI72" s="78"/>
      <c r="AJ72" s="78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</row>
    <row r="73" spans="1:48" s="4" customFormat="1" ht="19.5" customHeight="1">
      <c r="A73" s="29">
        <f t="shared" si="16"/>
      </c>
      <c r="B73" s="24"/>
      <c r="C73" s="25">
        <f t="shared" si="44"/>
      </c>
      <c r="D73" s="27">
        <f t="shared" si="45"/>
      </c>
      <c r="E73" s="27">
        <f t="shared" si="46"/>
      </c>
      <c r="F73" s="24"/>
      <c r="G73" s="24"/>
      <c r="H73" s="27">
        <f t="shared" si="33"/>
      </c>
      <c r="I73" s="27">
        <f t="shared" si="34"/>
      </c>
      <c r="J73" s="27">
        <f t="shared" si="35"/>
      </c>
      <c r="K73" s="27">
        <f t="shared" si="28"/>
        <v>0</v>
      </c>
      <c r="L73" s="27">
        <f t="shared" si="29"/>
        <v>0</v>
      </c>
      <c r="M73" s="27" t="str">
        <f t="shared" si="30"/>
        <v>N</v>
      </c>
      <c r="N73" s="27">
        <f t="shared" si="31"/>
        <v>0</v>
      </c>
      <c r="O73" s="27">
        <f t="shared" si="32"/>
        <v>0</v>
      </c>
      <c r="P73" s="24"/>
      <c r="Q73" s="24"/>
      <c r="R73" s="27">
        <f t="shared" si="47"/>
      </c>
      <c r="S73" s="27">
        <f t="shared" si="22"/>
      </c>
      <c r="T73" s="55">
        <f t="shared" si="36"/>
      </c>
      <c r="U73" s="52">
        <f t="shared" si="19"/>
      </c>
      <c r="V73" s="86"/>
      <c r="W73" s="74"/>
      <c r="X73" s="7">
        <f t="shared" si="37"/>
      </c>
      <c r="Y73" s="8">
        <f t="shared" si="38"/>
      </c>
      <c r="Z73" s="8">
        <f t="shared" si="39"/>
      </c>
      <c r="AA73" s="8">
        <f t="shared" si="40"/>
      </c>
      <c r="AB73" s="8">
        <f t="shared" si="41"/>
      </c>
      <c r="AC73" s="8">
        <f t="shared" si="42"/>
      </c>
      <c r="AD73" s="8">
        <f t="shared" si="43"/>
      </c>
      <c r="AF73" s="3"/>
      <c r="AG73" s="78"/>
      <c r="AH73" s="78"/>
      <c r="AI73" s="78"/>
      <c r="AJ73" s="78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</row>
    <row r="74" spans="1:48" s="4" customFormat="1" ht="19.5" customHeight="1">
      <c r="A74" s="29">
        <f t="shared" si="16"/>
      </c>
      <c r="B74" s="24"/>
      <c r="C74" s="25">
        <f t="shared" si="44"/>
      </c>
      <c r="D74" s="27">
        <f t="shared" si="45"/>
      </c>
      <c r="E74" s="27">
        <f t="shared" si="46"/>
      </c>
      <c r="F74" s="24"/>
      <c r="G74" s="24"/>
      <c r="H74" s="27">
        <f t="shared" si="33"/>
      </c>
      <c r="I74" s="27">
        <f t="shared" si="34"/>
      </c>
      <c r="J74" s="27">
        <f t="shared" si="35"/>
      </c>
      <c r="K74" s="27">
        <f t="shared" si="28"/>
        <v>0</v>
      </c>
      <c r="L74" s="27">
        <f t="shared" si="29"/>
        <v>0</v>
      </c>
      <c r="M74" s="27" t="str">
        <f t="shared" si="30"/>
        <v>N</v>
      </c>
      <c r="N74" s="27">
        <f t="shared" si="31"/>
        <v>0</v>
      </c>
      <c r="O74" s="27">
        <f t="shared" si="32"/>
        <v>0</v>
      </c>
      <c r="P74" s="24"/>
      <c r="Q74" s="24"/>
      <c r="R74" s="27">
        <f t="shared" si="47"/>
      </c>
      <c r="S74" s="27">
        <f t="shared" si="22"/>
      </c>
      <c r="T74" s="55">
        <f t="shared" si="36"/>
      </c>
      <c r="U74" s="52">
        <f t="shared" si="19"/>
      </c>
      <c r="V74" s="86"/>
      <c r="W74" s="74"/>
      <c r="X74" s="7">
        <f t="shared" si="37"/>
      </c>
      <c r="Y74" s="8">
        <f t="shared" si="38"/>
      </c>
      <c r="Z74" s="8">
        <f t="shared" si="39"/>
      </c>
      <c r="AA74" s="8">
        <f t="shared" si="40"/>
      </c>
      <c r="AB74" s="8">
        <f t="shared" si="41"/>
      </c>
      <c r="AC74" s="8">
        <f t="shared" si="42"/>
      </c>
      <c r="AD74" s="8">
        <f t="shared" si="43"/>
      </c>
      <c r="AF74" s="3"/>
      <c r="AG74" s="78"/>
      <c r="AH74" s="78"/>
      <c r="AI74" s="78"/>
      <c r="AJ74" s="78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</row>
    <row r="75" spans="1:48" s="4" customFormat="1" ht="19.5" customHeight="1">
      <c r="A75" s="29">
        <f t="shared" si="16"/>
      </c>
      <c r="B75" s="24"/>
      <c r="C75" s="25">
        <f t="shared" si="44"/>
      </c>
      <c r="D75" s="27">
        <f t="shared" si="45"/>
      </c>
      <c r="E75" s="27">
        <f t="shared" si="46"/>
      </c>
      <c r="F75" s="24"/>
      <c r="G75" s="24"/>
      <c r="H75" s="27">
        <f t="shared" si="33"/>
      </c>
      <c r="I75" s="27">
        <f t="shared" si="34"/>
      </c>
      <c r="J75" s="27">
        <f t="shared" si="35"/>
      </c>
      <c r="K75" s="27">
        <f t="shared" si="28"/>
        <v>0</v>
      </c>
      <c r="L75" s="27">
        <f t="shared" si="29"/>
        <v>0</v>
      </c>
      <c r="M75" s="27" t="str">
        <f t="shared" si="30"/>
        <v>N</v>
      </c>
      <c r="N75" s="27">
        <f t="shared" si="31"/>
        <v>0</v>
      </c>
      <c r="O75" s="27">
        <f t="shared" si="32"/>
        <v>0</v>
      </c>
      <c r="P75" s="24"/>
      <c r="Q75" s="24"/>
      <c r="R75" s="27">
        <f t="shared" si="47"/>
      </c>
      <c r="S75" s="27">
        <f t="shared" si="22"/>
      </c>
      <c r="T75" s="55">
        <f t="shared" si="36"/>
      </c>
      <c r="U75" s="52">
        <f t="shared" si="19"/>
      </c>
      <c r="V75" s="86"/>
      <c r="W75" s="74"/>
      <c r="X75" s="7">
        <f t="shared" si="37"/>
      </c>
      <c r="Y75" s="8">
        <f t="shared" si="38"/>
      </c>
      <c r="Z75" s="8">
        <f t="shared" si="39"/>
      </c>
      <c r="AA75" s="8">
        <f t="shared" si="40"/>
      </c>
      <c r="AB75" s="8">
        <f t="shared" si="41"/>
      </c>
      <c r="AC75" s="8">
        <f t="shared" si="42"/>
      </c>
      <c r="AD75" s="8">
        <f t="shared" si="43"/>
      </c>
      <c r="AF75" s="3"/>
      <c r="AG75" s="78"/>
      <c r="AH75" s="78"/>
      <c r="AI75" s="78"/>
      <c r="AJ75" s="78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</row>
    <row r="76" spans="1:48" s="4" customFormat="1" ht="19.5" customHeight="1">
      <c r="A76" s="29">
        <f t="shared" si="16"/>
      </c>
      <c r="B76" s="24"/>
      <c r="C76" s="25">
        <f t="shared" si="44"/>
      </c>
      <c r="D76" s="27">
        <f t="shared" si="45"/>
      </c>
      <c r="E76" s="27">
        <f t="shared" si="46"/>
      </c>
      <c r="F76" s="24"/>
      <c r="G76" s="24"/>
      <c r="H76" s="27">
        <f t="shared" si="33"/>
      </c>
      <c r="I76" s="27">
        <f t="shared" si="34"/>
      </c>
      <c r="J76" s="27">
        <f t="shared" si="35"/>
      </c>
      <c r="K76" s="27">
        <f t="shared" si="28"/>
        <v>0</v>
      </c>
      <c r="L76" s="27">
        <f t="shared" si="29"/>
        <v>0</v>
      </c>
      <c r="M76" s="27" t="str">
        <f t="shared" si="30"/>
        <v>N</v>
      </c>
      <c r="N76" s="27">
        <f t="shared" si="31"/>
        <v>0</v>
      </c>
      <c r="O76" s="27">
        <f t="shared" si="32"/>
        <v>0</v>
      </c>
      <c r="P76" s="24"/>
      <c r="Q76" s="24"/>
      <c r="R76" s="27">
        <f t="shared" si="47"/>
      </c>
      <c r="S76" s="27">
        <f t="shared" si="22"/>
      </c>
      <c r="T76" s="55">
        <f t="shared" si="36"/>
      </c>
      <c r="U76" s="52">
        <f t="shared" si="19"/>
      </c>
      <c r="V76" s="86"/>
      <c r="W76" s="74"/>
      <c r="X76" s="7">
        <f t="shared" si="37"/>
      </c>
      <c r="Y76" s="8">
        <f t="shared" si="38"/>
      </c>
      <c r="Z76" s="8">
        <f t="shared" si="39"/>
      </c>
      <c r="AA76" s="8">
        <f t="shared" si="40"/>
      </c>
      <c r="AB76" s="8">
        <f t="shared" si="41"/>
      </c>
      <c r="AC76" s="8">
        <f t="shared" si="42"/>
      </c>
      <c r="AD76" s="8">
        <f t="shared" si="43"/>
      </c>
      <c r="AF76" s="3"/>
      <c r="AG76" s="78"/>
      <c r="AH76" s="78"/>
      <c r="AI76" s="78"/>
      <c r="AJ76" s="78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</row>
    <row r="77" spans="1:48" ht="19.5" customHeight="1">
      <c r="A77" s="29">
        <f t="shared" si="16"/>
      </c>
      <c r="B77" s="24"/>
      <c r="C77" s="25">
        <f t="shared" si="44"/>
      </c>
      <c r="D77" s="27">
        <f t="shared" si="45"/>
      </c>
      <c r="E77" s="27">
        <f t="shared" si="46"/>
      </c>
      <c r="F77" s="28"/>
      <c r="G77" s="28"/>
      <c r="H77" s="27">
        <f t="shared" si="33"/>
      </c>
      <c r="I77" s="27">
        <f t="shared" si="34"/>
      </c>
      <c r="J77" s="27">
        <f t="shared" si="35"/>
      </c>
      <c r="K77" s="27">
        <f t="shared" si="28"/>
        <v>0</v>
      </c>
      <c r="L77" s="27">
        <f t="shared" si="29"/>
        <v>0</v>
      </c>
      <c r="M77" s="27" t="str">
        <f t="shared" si="30"/>
        <v>N</v>
      </c>
      <c r="N77" s="27">
        <f t="shared" si="31"/>
        <v>0</v>
      </c>
      <c r="O77" s="27">
        <f t="shared" si="32"/>
        <v>0</v>
      </c>
      <c r="P77" s="28"/>
      <c r="Q77" s="28"/>
      <c r="R77" s="27">
        <f t="shared" si="47"/>
      </c>
      <c r="S77" s="27">
        <f t="shared" si="22"/>
      </c>
      <c r="T77" s="55">
        <f t="shared" si="36"/>
      </c>
      <c r="U77" s="52">
        <f t="shared" si="19"/>
      </c>
      <c r="V77" s="86"/>
      <c r="W77" s="49"/>
      <c r="X77" s="7">
        <f t="shared" si="37"/>
      </c>
      <c r="Y77" s="8">
        <f t="shared" si="38"/>
      </c>
      <c r="Z77" s="8">
        <f t="shared" si="39"/>
      </c>
      <c r="AA77" s="8">
        <f t="shared" si="40"/>
      </c>
      <c r="AB77" s="8">
        <f t="shared" si="41"/>
      </c>
      <c r="AC77" s="8">
        <f t="shared" si="42"/>
      </c>
      <c r="AD77" s="8">
        <f t="shared" si="43"/>
      </c>
      <c r="AF77" s="16"/>
      <c r="AG77" s="34"/>
      <c r="AH77" s="34"/>
      <c r="AI77" s="34"/>
      <c r="AJ77" s="34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</row>
    <row r="78" spans="1:48" ht="19.5" customHeight="1">
      <c r="A78" s="29">
        <f t="shared" si="16"/>
      </c>
      <c r="B78" s="24"/>
      <c r="C78" s="25">
        <f t="shared" si="44"/>
      </c>
      <c r="D78" s="27">
        <f t="shared" si="45"/>
      </c>
      <c r="E78" s="27">
        <f t="shared" si="46"/>
      </c>
      <c r="F78" s="28"/>
      <c r="G78" s="28"/>
      <c r="H78" s="27">
        <f t="shared" si="33"/>
      </c>
      <c r="I78" s="27">
        <f t="shared" si="34"/>
      </c>
      <c r="J78" s="27">
        <f t="shared" si="35"/>
      </c>
      <c r="K78" s="27">
        <f t="shared" si="28"/>
        <v>0</v>
      </c>
      <c r="L78" s="27">
        <f t="shared" si="29"/>
        <v>0</v>
      </c>
      <c r="M78" s="27" t="str">
        <f t="shared" si="30"/>
        <v>N</v>
      </c>
      <c r="N78" s="27">
        <f t="shared" si="31"/>
        <v>0</v>
      </c>
      <c r="O78" s="27">
        <f t="shared" si="32"/>
        <v>0</v>
      </c>
      <c r="P78" s="28"/>
      <c r="Q78" s="28"/>
      <c r="R78" s="27">
        <f t="shared" si="47"/>
      </c>
      <c r="S78" s="27">
        <f t="shared" si="22"/>
      </c>
      <c r="T78" s="55">
        <f t="shared" si="36"/>
      </c>
      <c r="U78" s="52">
        <f t="shared" si="19"/>
      </c>
      <c r="V78" s="86"/>
      <c r="W78" s="49"/>
      <c r="X78" s="7">
        <f t="shared" si="37"/>
      </c>
      <c r="Y78" s="8">
        <f t="shared" si="38"/>
      </c>
      <c r="Z78" s="8">
        <f t="shared" si="39"/>
      </c>
      <c r="AA78" s="8">
        <f t="shared" si="40"/>
      </c>
      <c r="AB78" s="8">
        <f t="shared" si="41"/>
      </c>
      <c r="AC78" s="8">
        <f t="shared" si="42"/>
      </c>
      <c r="AD78" s="8">
        <f t="shared" si="43"/>
      </c>
      <c r="AF78" s="16"/>
      <c r="AG78" s="34"/>
      <c r="AH78" s="34"/>
      <c r="AI78" s="34"/>
      <c r="AJ78" s="34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</row>
    <row r="79" spans="1:36" ht="12.75" hidden="1">
      <c r="A79" s="32"/>
      <c r="B79" s="30"/>
      <c r="C79" s="25">
        <f t="shared" si="44"/>
      </c>
      <c r="D79" s="27">
        <f t="shared" si="45"/>
      </c>
      <c r="E79" s="27">
        <f t="shared" si="46"/>
      </c>
      <c r="F79" s="31"/>
      <c r="G79" s="31"/>
      <c r="H79" s="27">
        <f t="shared" si="33"/>
      </c>
      <c r="I79" s="27">
        <f t="shared" si="34"/>
      </c>
      <c r="J79" s="27">
        <f t="shared" si="35"/>
      </c>
      <c r="K79" s="27"/>
      <c r="L79" s="27"/>
      <c r="M79" s="27"/>
      <c r="N79" s="27"/>
      <c r="O79" s="27"/>
      <c r="P79" s="31"/>
      <c r="Q79" s="31"/>
      <c r="R79" s="27">
        <f t="shared" si="47"/>
      </c>
      <c r="S79" s="27">
        <f t="shared" si="22"/>
      </c>
      <c r="T79" s="55">
        <f t="shared" si="36"/>
      </c>
      <c r="U79" s="52">
        <f>IF(AND(A79&lt;&gt;"",E79&lt;&gt;""),IF(AND(OR(A79="Cycle1",A79="Cycle2"),MOD(E79,14)=0),"Check if the driver has had 24 consecutive hours off in the past 14 days",IF(AND(A79="Logger",MOD(E79,7)=0),"Check if the driver has had 24 consecutive hours off in the past 7 days","")),"")</f>
      </c>
      <c r="V79" s="86"/>
      <c r="W79" s="49"/>
      <c r="X79" s="7">
        <f t="shared" si="37"/>
      </c>
      <c r="Y79" s="8">
        <f t="shared" si="38"/>
      </c>
      <c r="Z79" s="8">
        <f t="shared" si="39"/>
      </c>
      <c r="AA79" s="8">
        <f t="shared" si="40"/>
      </c>
      <c r="AB79" s="8">
        <f t="shared" si="41"/>
      </c>
      <c r="AC79" s="8">
        <f t="shared" si="42"/>
      </c>
      <c r="AD79" s="8">
        <f t="shared" si="43"/>
      </c>
      <c r="AF79" s="16"/>
      <c r="AG79" s="16"/>
      <c r="AH79" s="16"/>
      <c r="AI79" s="16"/>
      <c r="AJ79" s="16"/>
    </row>
    <row r="80" spans="1:36" ht="12.75" hidden="1">
      <c r="A80" s="32"/>
      <c r="B80" s="30"/>
      <c r="C80" s="25">
        <f t="shared" si="44"/>
      </c>
      <c r="D80" s="27">
        <f t="shared" si="45"/>
      </c>
      <c r="E80" s="27">
        <f t="shared" si="46"/>
      </c>
      <c r="F80" s="31"/>
      <c r="G80" s="31"/>
      <c r="H80" s="27">
        <f t="shared" si="33"/>
      </c>
      <c r="I80" s="27">
        <f t="shared" si="34"/>
      </c>
      <c r="J80" s="27">
        <f t="shared" si="35"/>
      </c>
      <c r="K80" s="27"/>
      <c r="L80" s="27"/>
      <c r="M80" s="27"/>
      <c r="N80" s="27"/>
      <c r="O80" s="27"/>
      <c r="P80" s="31"/>
      <c r="Q80" s="31"/>
      <c r="R80" s="27">
        <f t="shared" si="47"/>
      </c>
      <c r="S80" s="27">
        <f t="shared" si="22"/>
      </c>
      <c r="T80" s="55">
        <f t="shared" si="36"/>
      </c>
      <c r="U80" s="52">
        <f>IF(AND(A80&lt;&gt;"",E80&lt;&gt;""),IF(AND(OR(A80="Cycle1",A80="Cycle2"),MOD(E80,14)=0),"Check if the driver has had 24 consecutive hours off in the past 14 days",IF(AND(A80="Logger",MOD(E80,7)=0),"Check if the driver has had 24 consecutive hours off in the past 7 days","")),"")</f>
      </c>
      <c r="V80" s="86"/>
      <c r="W80" s="49"/>
      <c r="X80" s="7">
        <f t="shared" si="37"/>
      </c>
      <c r="Y80" s="8">
        <f t="shared" si="38"/>
      </c>
      <c r="Z80" s="8">
        <f t="shared" si="39"/>
      </c>
      <c r="AA80" s="8">
        <f t="shared" si="40"/>
      </c>
      <c r="AB80" s="8">
        <f t="shared" si="41"/>
      </c>
      <c r="AC80" s="8">
        <f t="shared" si="42"/>
      </c>
      <c r="AD80" s="8">
        <f t="shared" si="43"/>
      </c>
      <c r="AF80" s="16"/>
      <c r="AG80" s="16"/>
      <c r="AH80" s="16"/>
      <c r="AI80" s="16"/>
      <c r="AJ80" s="16"/>
    </row>
    <row r="81" spans="1:36" ht="12.75" hidden="1">
      <c r="A81" s="32"/>
      <c r="B81" s="30"/>
      <c r="C81" s="25">
        <f t="shared" si="44"/>
      </c>
      <c r="D81" s="27">
        <f t="shared" si="45"/>
      </c>
      <c r="E81" s="27">
        <f t="shared" si="46"/>
      </c>
      <c r="F81" s="31"/>
      <c r="G81" s="31"/>
      <c r="H81" s="27">
        <f aca="true" t="shared" si="48" ref="H81:H92">IF(A81="Logger",K81,"")</f>
      </c>
      <c r="I81" s="27">
        <f aca="true" t="shared" si="49" ref="I81:I92">IF(OR(A81="Other",A81=""),"",IF(A81="Cycle2",O81,L81))</f>
      </c>
      <c r="J81" s="27">
        <f aca="true" t="shared" si="50" ref="J81:J92">IF(AND(F81="",G81="",A81=""),"",24-SUM(F81:G81))</f>
      </c>
      <c r="K81" s="27"/>
      <c r="L81" s="27"/>
      <c r="M81" s="27"/>
      <c r="N81" s="27"/>
      <c r="O81" s="27"/>
      <c r="P81" s="31"/>
      <c r="Q81" s="31"/>
      <c r="R81" s="27">
        <f t="shared" si="47"/>
      </c>
      <c r="S81" s="27">
        <f t="shared" si="22"/>
      </c>
      <c r="T81" s="55">
        <f t="shared" si="36"/>
      </c>
      <c r="U81" s="52">
        <f>IF(AND(A81&lt;&gt;"",E81&lt;&gt;""),IF(AND(OR(A81="Cycle1",A81="Cycle2"),MOD(E81,14)=0),"Check if the driver has had 24 consecutive hours off in the past 14 days",IF(AND(A81="Logger",MOD(E81,7)=0),"Check if the driver has had 24 consecutive hours off in the past 7 days","")),"")</f>
      </c>
      <c r="V81" s="86"/>
      <c r="W81" s="49"/>
      <c r="X81" s="7">
        <f aca="true" t="shared" si="51" ref="X81:X104">IF(OR(A81="Cycle1",A81="Cycle2",A81="logger"),IF(F81&gt;13,"&gt;13 driving ",""),"")</f>
      </c>
      <c r="Y81" s="8">
        <f aca="true" t="shared" si="52" ref="Y81:Y104">IF(OR(A81="Cycle1",A81="Cycle2"),IF(SUM(F81:G81)&gt;14,"&gt;14 on-duty ",""),"")</f>
      </c>
      <c r="Z81" s="8">
        <f aca="true" t="shared" si="53" ref="Z81:Z104">IF(A81="Cycle1",IF(I81&gt;70,"&gt;70 on-duty ",""),"")</f>
      </c>
      <c r="AA81" s="8">
        <f aca="true" t="shared" si="54" ref="AA81:AA104">IF(A81="Cycle2",IF(I81&gt;120,"&gt;120 on-duty ",""),"")</f>
      </c>
      <c r="AB81" s="8">
        <f aca="true" t="shared" si="55" ref="AB81:AB104">IF(A81="logger",IF(SUM(F81:G81)&gt;15,"&gt;15 on-duty ",""),"")</f>
      </c>
      <c r="AC81" s="8">
        <f aca="true" t="shared" si="56" ref="AC81:AC104">IF(A81="logger",IF(I81&gt;80,"&gt;80 on-duty ",""),"")</f>
      </c>
      <c r="AD81" s="8">
        <f aca="true" t="shared" si="57" ref="AD81:AD104">IF(A81="logger",IF(H81&gt;65,"&gt;65 driving ",""),"")</f>
      </c>
      <c r="AF81" s="16"/>
      <c r="AG81" s="16"/>
      <c r="AH81" s="16"/>
      <c r="AI81" s="16"/>
      <c r="AJ81" s="16"/>
    </row>
    <row r="82" spans="1:36" ht="12.75" hidden="1">
      <c r="A82" s="32"/>
      <c r="B82" s="30"/>
      <c r="C82" s="25">
        <f aca="true" t="shared" si="58" ref="C82:C104">IF(D81&lt;$F$6,C81+1,"")</f>
      </c>
      <c r="D82" s="27">
        <f aca="true" t="shared" si="59" ref="D82:D104">IF(C82="","",D81+1)</f>
      </c>
      <c r="E82" s="27">
        <f aca="true" t="shared" si="60" ref="E82:E92">IF(D82="","",IF(B82="Yes",1,E81+1))</f>
      </c>
      <c r="F82" s="31"/>
      <c r="G82" s="31"/>
      <c r="H82" s="27">
        <f t="shared" si="48"/>
      </c>
      <c r="I82" s="27">
        <f t="shared" si="49"/>
      </c>
      <c r="J82" s="27">
        <f t="shared" si="50"/>
      </c>
      <c r="K82" s="27"/>
      <c r="L82" s="27"/>
      <c r="M82" s="27"/>
      <c r="N82" s="27"/>
      <c r="O82" s="27"/>
      <c r="P82" s="31"/>
      <c r="Q82" s="31"/>
      <c r="R82" s="27">
        <f aca="true" t="shared" si="61" ref="R82:R104">IF(A82="","",IF(E82=1,F82+G82,F82+G82+R81))</f>
      </c>
      <c r="S82" s="27">
        <f t="shared" si="22"/>
      </c>
      <c r="T82" s="55">
        <f t="shared" si="36"/>
      </c>
      <c r="U82" s="52">
        <f aca="true" t="shared" si="62" ref="U82:U92">IF(AND(A82&lt;&gt;"",E82&lt;&gt;""),IF(AND(OR(A82="Cycle1",A82="Cycle2"),MOD(E82,14)=0),"Check if the driver has had 24 consecutive hours off in the past 14 days",IF(AND(A82="Logger",MOD(E82,7)=0),"Check if the driver has had 24 consecutive hours off in the past 7 days","")),"")</f>
      </c>
      <c r="V82" s="86"/>
      <c r="W82" s="49"/>
      <c r="X82" s="7">
        <f t="shared" si="51"/>
      </c>
      <c r="Y82" s="8">
        <f t="shared" si="52"/>
      </c>
      <c r="Z82" s="8">
        <f t="shared" si="53"/>
      </c>
      <c r="AA82" s="8">
        <f t="shared" si="54"/>
      </c>
      <c r="AB82" s="8">
        <f t="shared" si="55"/>
      </c>
      <c r="AC82" s="8">
        <f t="shared" si="56"/>
      </c>
      <c r="AD82" s="8">
        <f t="shared" si="57"/>
      </c>
      <c r="AF82" s="16"/>
      <c r="AG82" s="16"/>
      <c r="AH82" s="16"/>
      <c r="AI82" s="16"/>
      <c r="AJ82" s="16"/>
    </row>
    <row r="83" spans="1:36" ht="12.75" hidden="1">
      <c r="A83" s="32"/>
      <c r="B83" s="30"/>
      <c r="C83" s="25">
        <f t="shared" si="58"/>
      </c>
      <c r="D83" s="27">
        <f t="shared" si="59"/>
      </c>
      <c r="E83" s="27">
        <f t="shared" si="60"/>
      </c>
      <c r="F83" s="31"/>
      <c r="G83" s="31"/>
      <c r="H83" s="27">
        <f t="shared" si="48"/>
      </c>
      <c r="I83" s="27">
        <f t="shared" si="49"/>
      </c>
      <c r="J83" s="27">
        <f t="shared" si="50"/>
      </c>
      <c r="K83" s="27"/>
      <c r="L83" s="27"/>
      <c r="M83" s="27"/>
      <c r="N83" s="27"/>
      <c r="O83" s="27"/>
      <c r="P83" s="31"/>
      <c r="Q83" s="31"/>
      <c r="R83" s="27">
        <f t="shared" si="61"/>
      </c>
      <c r="S83" s="27">
        <f aca="true" t="shared" si="63" ref="S83:S92">IF(D83="","",IF(OR(B83="Yes",Q83="Yes"),1,S82+1))</f>
      </c>
      <c r="T83" s="55">
        <f t="shared" si="36"/>
      </c>
      <c r="U83" s="52">
        <f t="shared" si="62"/>
      </c>
      <c r="V83" s="86"/>
      <c r="W83" s="49"/>
      <c r="X83" s="7">
        <f t="shared" si="51"/>
      </c>
      <c r="Y83" s="8">
        <f t="shared" si="52"/>
      </c>
      <c r="Z83" s="8">
        <f t="shared" si="53"/>
      </c>
      <c r="AA83" s="8">
        <f t="shared" si="54"/>
      </c>
      <c r="AB83" s="8">
        <f t="shared" si="55"/>
      </c>
      <c r="AC83" s="8">
        <f t="shared" si="56"/>
      </c>
      <c r="AD83" s="8">
        <f t="shared" si="57"/>
      </c>
      <c r="AF83" s="16"/>
      <c r="AG83" s="16"/>
      <c r="AH83" s="16"/>
      <c r="AI83" s="16"/>
      <c r="AJ83" s="16"/>
    </row>
    <row r="84" spans="1:36" ht="12.75" hidden="1">
      <c r="A84" s="32"/>
      <c r="B84" s="30"/>
      <c r="C84" s="25">
        <f t="shared" si="58"/>
      </c>
      <c r="D84" s="27">
        <f t="shared" si="59"/>
      </c>
      <c r="E84" s="27">
        <f t="shared" si="60"/>
      </c>
      <c r="F84" s="31"/>
      <c r="G84" s="31"/>
      <c r="H84" s="27">
        <f t="shared" si="48"/>
      </c>
      <c r="I84" s="27">
        <f t="shared" si="49"/>
      </c>
      <c r="J84" s="27">
        <f t="shared" si="50"/>
      </c>
      <c r="K84" s="27"/>
      <c r="L84" s="27"/>
      <c r="M84" s="27"/>
      <c r="N84" s="27"/>
      <c r="O84" s="27"/>
      <c r="P84" s="31"/>
      <c r="Q84" s="31"/>
      <c r="R84" s="27">
        <f t="shared" si="61"/>
      </c>
      <c r="S84" s="27">
        <f t="shared" si="63"/>
      </c>
      <c r="T84" s="55">
        <f t="shared" si="36"/>
      </c>
      <c r="U84" s="52">
        <f t="shared" si="62"/>
      </c>
      <c r="V84" s="86"/>
      <c r="W84" s="49"/>
      <c r="X84" s="7">
        <f t="shared" si="51"/>
      </c>
      <c r="Y84" s="8">
        <f t="shared" si="52"/>
      </c>
      <c r="Z84" s="8">
        <f t="shared" si="53"/>
      </c>
      <c r="AA84" s="8">
        <f t="shared" si="54"/>
      </c>
      <c r="AB84" s="8">
        <f t="shared" si="55"/>
      </c>
      <c r="AC84" s="8">
        <f t="shared" si="56"/>
      </c>
      <c r="AD84" s="8">
        <f t="shared" si="57"/>
      </c>
      <c r="AF84" s="16"/>
      <c r="AG84" s="16"/>
      <c r="AH84" s="16"/>
      <c r="AI84" s="16"/>
      <c r="AJ84" s="16"/>
    </row>
    <row r="85" spans="1:36" ht="12.75" hidden="1">
      <c r="A85" s="32"/>
      <c r="B85" s="30"/>
      <c r="C85" s="25">
        <f t="shared" si="58"/>
      </c>
      <c r="D85" s="27">
        <f t="shared" si="59"/>
      </c>
      <c r="E85" s="27">
        <f t="shared" si="60"/>
      </c>
      <c r="F85" s="31"/>
      <c r="G85" s="31"/>
      <c r="H85" s="27">
        <f t="shared" si="48"/>
      </c>
      <c r="I85" s="27">
        <f t="shared" si="49"/>
      </c>
      <c r="J85" s="27">
        <f t="shared" si="50"/>
      </c>
      <c r="K85" s="27"/>
      <c r="L85" s="27"/>
      <c r="M85" s="27"/>
      <c r="N85" s="27"/>
      <c r="O85" s="27"/>
      <c r="P85" s="31"/>
      <c r="Q85" s="31"/>
      <c r="R85" s="27">
        <f t="shared" si="61"/>
      </c>
      <c r="S85" s="27">
        <f t="shared" si="63"/>
      </c>
      <c r="T85" s="55">
        <f t="shared" si="36"/>
      </c>
      <c r="U85" s="52">
        <f t="shared" si="62"/>
      </c>
      <c r="V85" s="86"/>
      <c r="W85" s="49"/>
      <c r="X85" s="7">
        <f t="shared" si="51"/>
      </c>
      <c r="Y85" s="8">
        <f t="shared" si="52"/>
      </c>
      <c r="Z85" s="8">
        <f t="shared" si="53"/>
      </c>
      <c r="AA85" s="8">
        <f t="shared" si="54"/>
      </c>
      <c r="AB85" s="8">
        <f t="shared" si="55"/>
      </c>
      <c r="AC85" s="8">
        <f t="shared" si="56"/>
      </c>
      <c r="AD85" s="8">
        <f t="shared" si="57"/>
      </c>
      <c r="AF85" s="16"/>
      <c r="AG85" s="16"/>
      <c r="AH85" s="16"/>
      <c r="AI85" s="16"/>
      <c r="AJ85" s="16"/>
    </row>
    <row r="86" spans="1:36" ht="12.75" hidden="1">
      <c r="A86" s="32"/>
      <c r="B86" s="30"/>
      <c r="C86" s="25">
        <f t="shared" si="58"/>
      </c>
      <c r="D86" s="27">
        <f t="shared" si="59"/>
      </c>
      <c r="E86" s="27">
        <f t="shared" si="60"/>
      </c>
      <c r="F86" s="31"/>
      <c r="G86" s="31"/>
      <c r="H86" s="27">
        <f t="shared" si="48"/>
      </c>
      <c r="I86" s="27">
        <f t="shared" si="49"/>
      </c>
      <c r="J86" s="27">
        <f t="shared" si="50"/>
      </c>
      <c r="K86" s="27"/>
      <c r="L86" s="27"/>
      <c r="M86" s="27"/>
      <c r="N86" s="27"/>
      <c r="O86" s="27"/>
      <c r="P86" s="31"/>
      <c r="Q86" s="31"/>
      <c r="R86" s="27">
        <f t="shared" si="61"/>
      </c>
      <c r="S86" s="27">
        <f t="shared" si="63"/>
      </c>
      <c r="T86" s="55">
        <f t="shared" si="36"/>
      </c>
      <c r="U86" s="52">
        <f t="shared" si="62"/>
      </c>
      <c r="V86" s="86"/>
      <c r="W86" s="49"/>
      <c r="X86" s="7">
        <f t="shared" si="51"/>
      </c>
      <c r="Y86" s="8">
        <f t="shared" si="52"/>
      </c>
      <c r="Z86" s="8">
        <f t="shared" si="53"/>
      </c>
      <c r="AA86" s="8">
        <f t="shared" si="54"/>
      </c>
      <c r="AB86" s="8">
        <f t="shared" si="55"/>
      </c>
      <c r="AC86" s="8">
        <f t="shared" si="56"/>
      </c>
      <c r="AD86" s="8">
        <f t="shared" si="57"/>
      </c>
      <c r="AF86" s="16"/>
      <c r="AG86" s="16"/>
      <c r="AH86" s="16"/>
      <c r="AI86" s="16"/>
      <c r="AJ86" s="16"/>
    </row>
    <row r="87" spans="1:36" ht="12.75" hidden="1">
      <c r="A87" s="32"/>
      <c r="B87" s="30"/>
      <c r="C87" s="25">
        <f t="shared" si="58"/>
      </c>
      <c r="D87" s="27">
        <f t="shared" si="59"/>
      </c>
      <c r="E87" s="27">
        <f t="shared" si="60"/>
      </c>
      <c r="F87" s="31"/>
      <c r="G87" s="31"/>
      <c r="H87" s="27">
        <f t="shared" si="48"/>
      </c>
      <c r="I87" s="27">
        <f t="shared" si="49"/>
      </c>
      <c r="J87" s="27">
        <f t="shared" si="50"/>
      </c>
      <c r="K87" s="27"/>
      <c r="L87" s="27"/>
      <c r="M87" s="27"/>
      <c r="N87" s="27"/>
      <c r="O87" s="27"/>
      <c r="P87" s="31"/>
      <c r="Q87" s="31"/>
      <c r="R87" s="27">
        <f t="shared" si="61"/>
      </c>
      <c r="S87" s="27">
        <f t="shared" si="63"/>
      </c>
      <c r="T87" s="55">
        <f t="shared" si="36"/>
      </c>
      <c r="U87" s="52">
        <f t="shared" si="62"/>
      </c>
      <c r="V87" s="86"/>
      <c r="W87" s="49"/>
      <c r="X87" s="7">
        <f t="shared" si="51"/>
      </c>
      <c r="Y87" s="8">
        <f t="shared" si="52"/>
      </c>
      <c r="Z87" s="8">
        <f t="shared" si="53"/>
      </c>
      <c r="AA87" s="8">
        <f t="shared" si="54"/>
      </c>
      <c r="AB87" s="8">
        <f t="shared" si="55"/>
      </c>
      <c r="AC87" s="8">
        <f t="shared" si="56"/>
      </c>
      <c r="AD87" s="8">
        <f t="shared" si="57"/>
      </c>
      <c r="AF87" s="16"/>
      <c r="AG87" s="16"/>
      <c r="AH87" s="16"/>
      <c r="AI87" s="16"/>
      <c r="AJ87" s="16"/>
    </row>
    <row r="88" spans="1:36" ht="12.75" hidden="1">
      <c r="A88" s="32"/>
      <c r="B88" s="30"/>
      <c r="C88" s="25">
        <f t="shared" si="58"/>
      </c>
      <c r="D88" s="27">
        <f t="shared" si="59"/>
      </c>
      <c r="E88" s="27">
        <f t="shared" si="60"/>
      </c>
      <c r="F88" s="31"/>
      <c r="G88" s="31"/>
      <c r="H88" s="27">
        <f t="shared" si="48"/>
      </c>
      <c r="I88" s="27">
        <f t="shared" si="49"/>
      </c>
      <c r="J88" s="27">
        <f t="shared" si="50"/>
      </c>
      <c r="K88" s="27"/>
      <c r="L88" s="27"/>
      <c r="M88" s="27"/>
      <c r="N88" s="27"/>
      <c r="O88" s="27"/>
      <c r="P88" s="31"/>
      <c r="Q88" s="31"/>
      <c r="R88" s="27">
        <f t="shared" si="61"/>
      </c>
      <c r="S88" s="27">
        <f t="shared" si="63"/>
      </c>
      <c r="T88" s="55">
        <f t="shared" si="36"/>
      </c>
      <c r="U88" s="52">
        <f t="shared" si="62"/>
      </c>
      <c r="V88" s="86"/>
      <c r="W88" s="49"/>
      <c r="X88" s="7">
        <f t="shared" si="51"/>
      </c>
      <c r="Y88" s="8">
        <f t="shared" si="52"/>
      </c>
      <c r="Z88" s="8">
        <f t="shared" si="53"/>
      </c>
      <c r="AA88" s="8">
        <f t="shared" si="54"/>
      </c>
      <c r="AB88" s="8">
        <f t="shared" si="55"/>
      </c>
      <c r="AC88" s="8">
        <f t="shared" si="56"/>
      </c>
      <c r="AD88" s="8">
        <f t="shared" si="57"/>
      </c>
      <c r="AF88" s="16"/>
      <c r="AG88" s="16"/>
      <c r="AH88" s="16"/>
      <c r="AI88" s="16"/>
      <c r="AJ88" s="16"/>
    </row>
    <row r="89" spans="1:36" ht="12.75" hidden="1">
      <c r="A89" s="32"/>
      <c r="B89" s="30"/>
      <c r="C89" s="25">
        <f t="shared" si="58"/>
      </c>
      <c r="D89" s="27">
        <f t="shared" si="59"/>
      </c>
      <c r="E89" s="27">
        <f t="shared" si="60"/>
      </c>
      <c r="F89" s="31"/>
      <c r="G89" s="31"/>
      <c r="H89" s="27">
        <f t="shared" si="48"/>
      </c>
      <c r="I89" s="27">
        <f t="shared" si="49"/>
      </c>
      <c r="J89" s="27">
        <f t="shared" si="50"/>
      </c>
      <c r="K89" s="27"/>
      <c r="L89" s="27"/>
      <c r="M89" s="27"/>
      <c r="N89" s="27"/>
      <c r="O89" s="27"/>
      <c r="P89" s="31"/>
      <c r="Q89" s="31"/>
      <c r="R89" s="27">
        <f t="shared" si="61"/>
      </c>
      <c r="S89" s="27">
        <f t="shared" si="63"/>
      </c>
      <c r="T89" s="55">
        <f t="shared" si="36"/>
      </c>
      <c r="U89" s="52">
        <f t="shared" si="62"/>
      </c>
      <c r="V89" s="86"/>
      <c r="W89" s="49"/>
      <c r="X89" s="7">
        <f t="shared" si="51"/>
      </c>
      <c r="Y89" s="8">
        <f t="shared" si="52"/>
      </c>
      <c r="Z89" s="8">
        <f t="shared" si="53"/>
      </c>
      <c r="AA89" s="8">
        <f t="shared" si="54"/>
      </c>
      <c r="AB89" s="8">
        <f t="shared" si="55"/>
      </c>
      <c r="AC89" s="8">
        <f t="shared" si="56"/>
      </c>
      <c r="AD89" s="8">
        <f t="shared" si="57"/>
      </c>
      <c r="AF89" s="16"/>
      <c r="AG89" s="16"/>
      <c r="AH89" s="16"/>
      <c r="AI89" s="16"/>
      <c r="AJ89" s="16"/>
    </row>
    <row r="90" spans="1:36" ht="12.75" hidden="1">
      <c r="A90" s="32"/>
      <c r="B90" s="30"/>
      <c r="C90" s="25">
        <f t="shared" si="58"/>
      </c>
      <c r="D90" s="27">
        <f t="shared" si="59"/>
      </c>
      <c r="E90" s="27">
        <f t="shared" si="60"/>
      </c>
      <c r="F90" s="31"/>
      <c r="G90" s="31"/>
      <c r="H90" s="27">
        <f t="shared" si="48"/>
      </c>
      <c r="I90" s="27">
        <f t="shared" si="49"/>
      </c>
      <c r="J90" s="27">
        <f t="shared" si="50"/>
      </c>
      <c r="K90" s="27"/>
      <c r="L90" s="27"/>
      <c r="M90" s="27"/>
      <c r="N90" s="27"/>
      <c r="O90" s="27"/>
      <c r="P90" s="31"/>
      <c r="Q90" s="31"/>
      <c r="R90" s="27">
        <f t="shared" si="61"/>
      </c>
      <c r="S90" s="27">
        <f t="shared" si="63"/>
      </c>
      <c r="T90" s="55">
        <f t="shared" si="36"/>
      </c>
      <c r="U90" s="52">
        <f t="shared" si="62"/>
      </c>
      <c r="V90" s="86"/>
      <c r="W90" s="49"/>
      <c r="X90" s="7">
        <f t="shared" si="51"/>
      </c>
      <c r="Y90" s="8">
        <f t="shared" si="52"/>
      </c>
      <c r="Z90" s="8">
        <f t="shared" si="53"/>
      </c>
      <c r="AA90" s="8">
        <f t="shared" si="54"/>
      </c>
      <c r="AB90" s="8">
        <f t="shared" si="55"/>
      </c>
      <c r="AC90" s="8">
        <f t="shared" si="56"/>
      </c>
      <c r="AD90" s="8">
        <f t="shared" si="57"/>
      </c>
      <c r="AF90" s="16"/>
      <c r="AG90" s="16"/>
      <c r="AH90" s="16"/>
      <c r="AI90" s="16"/>
      <c r="AJ90" s="16"/>
    </row>
    <row r="91" spans="1:36" ht="12.75" hidden="1">
      <c r="A91" s="32"/>
      <c r="B91" s="30"/>
      <c r="C91" s="25">
        <f t="shared" si="58"/>
      </c>
      <c r="D91" s="27">
        <f t="shared" si="59"/>
      </c>
      <c r="E91" s="27">
        <f t="shared" si="60"/>
      </c>
      <c r="F91" s="31"/>
      <c r="G91" s="31"/>
      <c r="H91" s="27">
        <f t="shared" si="48"/>
      </c>
      <c r="I91" s="27">
        <f t="shared" si="49"/>
      </c>
      <c r="J91" s="27">
        <f t="shared" si="50"/>
      </c>
      <c r="K91" s="27"/>
      <c r="L91" s="27"/>
      <c r="M91" s="27"/>
      <c r="N91" s="27"/>
      <c r="O91" s="27"/>
      <c r="P91" s="31"/>
      <c r="Q91" s="31"/>
      <c r="R91" s="27">
        <f t="shared" si="61"/>
      </c>
      <c r="S91" s="27">
        <f t="shared" si="63"/>
      </c>
      <c r="T91" s="55">
        <f t="shared" si="36"/>
      </c>
      <c r="U91" s="52">
        <f t="shared" si="62"/>
      </c>
      <c r="V91" s="86"/>
      <c r="W91" s="49"/>
      <c r="X91" s="7">
        <f t="shared" si="51"/>
      </c>
      <c r="Y91" s="8">
        <f t="shared" si="52"/>
      </c>
      <c r="Z91" s="8">
        <f t="shared" si="53"/>
      </c>
      <c r="AA91" s="8">
        <f t="shared" si="54"/>
      </c>
      <c r="AB91" s="8">
        <f t="shared" si="55"/>
      </c>
      <c r="AC91" s="8">
        <f t="shared" si="56"/>
      </c>
      <c r="AD91" s="8">
        <f t="shared" si="57"/>
      </c>
      <c r="AF91" s="16"/>
      <c r="AG91" s="16"/>
      <c r="AH91" s="16"/>
      <c r="AI91" s="16"/>
      <c r="AJ91" s="16"/>
    </row>
    <row r="92" spans="1:36" ht="12.75" hidden="1">
      <c r="A92" s="32"/>
      <c r="B92" s="30"/>
      <c r="C92" s="25">
        <f t="shared" si="58"/>
      </c>
      <c r="D92" s="27">
        <f t="shared" si="59"/>
      </c>
      <c r="E92" s="27">
        <f t="shared" si="60"/>
      </c>
      <c r="F92" s="31"/>
      <c r="G92" s="31"/>
      <c r="H92" s="27">
        <f t="shared" si="48"/>
      </c>
      <c r="I92" s="27">
        <f t="shared" si="49"/>
      </c>
      <c r="J92" s="27">
        <f t="shared" si="50"/>
      </c>
      <c r="K92" s="27"/>
      <c r="L92" s="27"/>
      <c r="M92" s="27"/>
      <c r="N92" s="27"/>
      <c r="O92" s="27"/>
      <c r="P92" s="31"/>
      <c r="Q92" s="31"/>
      <c r="R92" s="27">
        <f t="shared" si="61"/>
      </c>
      <c r="S92" s="27">
        <f t="shared" si="63"/>
      </c>
      <c r="T92" s="55">
        <f t="shared" si="36"/>
      </c>
      <c r="U92" s="52">
        <f t="shared" si="62"/>
      </c>
      <c r="V92" s="86"/>
      <c r="W92" s="49"/>
      <c r="X92" s="7">
        <f t="shared" si="51"/>
      </c>
      <c r="Y92" s="8">
        <f t="shared" si="52"/>
      </c>
      <c r="Z92" s="8">
        <f t="shared" si="53"/>
      </c>
      <c r="AA92" s="8">
        <f t="shared" si="54"/>
      </c>
      <c r="AB92" s="8">
        <f t="shared" si="55"/>
      </c>
      <c r="AC92" s="8">
        <f t="shared" si="56"/>
      </c>
      <c r="AD92" s="8">
        <f t="shared" si="57"/>
      </c>
      <c r="AF92" s="16"/>
      <c r="AG92" s="16"/>
      <c r="AH92" s="16"/>
      <c r="AI92" s="16"/>
      <c r="AJ92" s="16"/>
    </row>
    <row r="93" spans="1:36" s="49" customFormat="1" ht="12.75">
      <c r="A93" s="34"/>
      <c r="B93" s="79"/>
      <c r="C93" s="80">
        <f t="shared" si="58"/>
      </c>
      <c r="D93" s="79">
        <f t="shared" si="59"/>
      </c>
      <c r="E93" s="79">
        <f aca="true" t="shared" si="64" ref="E93:E104">IF(D93="","",IF(B93="Y",1,E92+1))</f>
      </c>
      <c r="F93" s="43"/>
      <c r="G93" s="43"/>
      <c r="H93" s="43"/>
      <c r="I93" s="43"/>
      <c r="J93" s="79">
        <f aca="true" t="shared" si="65" ref="J93:J104">IF(AND(F93="",G93=""),"",24-SUM(F93:G93))</f>
      </c>
      <c r="K93" s="79"/>
      <c r="L93" s="79"/>
      <c r="M93" s="79"/>
      <c r="N93" s="79"/>
      <c r="O93" s="79"/>
      <c r="P93" s="43"/>
      <c r="Q93" s="43"/>
      <c r="R93" s="79">
        <f t="shared" si="61"/>
      </c>
      <c r="S93" s="79">
        <f>IF(R93="","",IF(P93="Y",1,S92+1))</f>
      </c>
      <c r="T93" s="38">
        <f aca="true" t="shared" si="66" ref="T93:T104">CONCATENATE(X93,Y93,Z93,AA93,AB93,AC93,AD93)</f>
      </c>
      <c r="U93" s="39">
        <f aca="true" t="shared" si="67" ref="U93:U104">CONCATENATE(Y93,Z93,AA93,AB93,AC93,AD93,AE93)</f>
      </c>
      <c r="V93" s="34"/>
      <c r="X93" s="81">
        <f t="shared" si="51"/>
      </c>
      <c r="Y93" s="82">
        <f t="shared" si="52"/>
      </c>
      <c r="Z93" s="82">
        <f t="shared" si="53"/>
      </c>
      <c r="AA93" s="82">
        <f t="shared" si="54"/>
      </c>
      <c r="AB93" s="82">
        <f t="shared" si="55"/>
      </c>
      <c r="AC93" s="82">
        <f t="shared" si="56"/>
      </c>
      <c r="AD93" s="82">
        <f t="shared" si="57"/>
      </c>
      <c r="AF93" s="34"/>
      <c r="AG93" s="34"/>
      <c r="AH93" s="34"/>
      <c r="AI93" s="34"/>
      <c r="AJ93" s="34"/>
    </row>
    <row r="94" spans="1:35" s="49" customFormat="1" ht="12.75">
      <c r="A94" s="34"/>
      <c r="B94" s="79"/>
      <c r="C94" s="80">
        <f t="shared" si="58"/>
      </c>
      <c r="D94" s="79">
        <f t="shared" si="59"/>
      </c>
      <c r="E94" s="79">
        <f t="shared" si="64"/>
      </c>
      <c r="F94" s="43"/>
      <c r="G94" s="43"/>
      <c r="H94" s="43"/>
      <c r="I94" s="43"/>
      <c r="J94" s="79">
        <f t="shared" si="65"/>
      </c>
      <c r="K94" s="79"/>
      <c r="L94" s="79"/>
      <c r="M94" s="79"/>
      <c r="N94" s="79"/>
      <c r="O94" s="79"/>
      <c r="P94" s="43"/>
      <c r="Q94" s="43"/>
      <c r="R94" s="79">
        <f t="shared" si="61"/>
      </c>
      <c r="S94" s="79"/>
      <c r="T94" s="38">
        <f t="shared" si="66"/>
      </c>
      <c r="U94" s="39">
        <f t="shared" si="67"/>
      </c>
      <c r="V94" s="34"/>
      <c r="X94" s="81">
        <f t="shared" si="51"/>
      </c>
      <c r="Y94" s="82">
        <f t="shared" si="52"/>
      </c>
      <c r="Z94" s="82">
        <f t="shared" si="53"/>
      </c>
      <c r="AA94" s="82">
        <f t="shared" si="54"/>
      </c>
      <c r="AB94" s="82">
        <f t="shared" si="55"/>
      </c>
      <c r="AC94" s="82">
        <f t="shared" si="56"/>
      </c>
      <c r="AD94" s="82">
        <f t="shared" si="57"/>
      </c>
      <c r="AF94" s="34"/>
      <c r="AG94" s="34"/>
      <c r="AH94" s="34"/>
      <c r="AI94" s="34"/>
    </row>
    <row r="95" spans="1:35" s="49" customFormat="1" ht="12.75">
      <c r="A95" s="34"/>
      <c r="B95" s="79"/>
      <c r="C95" s="80">
        <f t="shared" si="58"/>
      </c>
      <c r="D95" s="79">
        <f t="shared" si="59"/>
      </c>
      <c r="E95" s="79">
        <f t="shared" si="64"/>
      </c>
      <c r="F95" s="43"/>
      <c r="G95" s="43"/>
      <c r="H95" s="43"/>
      <c r="I95" s="43"/>
      <c r="J95" s="79">
        <f t="shared" si="65"/>
      </c>
      <c r="K95" s="79"/>
      <c r="L95" s="79"/>
      <c r="M95" s="79"/>
      <c r="N95" s="79"/>
      <c r="O95" s="79"/>
      <c r="P95" s="43"/>
      <c r="Q95" s="43"/>
      <c r="R95" s="79">
        <f t="shared" si="61"/>
      </c>
      <c r="S95" s="79"/>
      <c r="T95" s="38">
        <f t="shared" si="66"/>
      </c>
      <c r="U95" s="39">
        <f t="shared" si="67"/>
      </c>
      <c r="V95" s="34"/>
      <c r="X95" s="81">
        <f t="shared" si="51"/>
      </c>
      <c r="Y95" s="82">
        <f t="shared" si="52"/>
      </c>
      <c r="Z95" s="82">
        <f t="shared" si="53"/>
      </c>
      <c r="AA95" s="82">
        <f t="shared" si="54"/>
      </c>
      <c r="AB95" s="82">
        <f t="shared" si="55"/>
      </c>
      <c r="AC95" s="82">
        <f t="shared" si="56"/>
      </c>
      <c r="AD95" s="82">
        <f t="shared" si="57"/>
      </c>
      <c r="AF95" s="34"/>
      <c r="AG95" s="34"/>
      <c r="AH95" s="34"/>
      <c r="AI95" s="34"/>
    </row>
    <row r="96" spans="1:35" s="49" customFormat="1" ht="12.75">
      <c r="A96" s="34"/>
      <c r="B96" s="79"/>
      <c r="C96" s="80">
        <f t="shared" si="58"/>
      </c>
      <c r="D96" s="79">
        <f t="shared" si="59"/>
      </c>
      <c r="E96" s="79">
        <f t="shared" si="64"/>
      </c>
      <c r="F96" s="43"/>
      <c r="G96" s="43"/>
      <c r="H96" s="43"/>
      <c r="I96" s="43"/>
      <c r="J96" s="79">
        <f t="shared" si="65"/>
      </c>
      <c r="K96" s="79"/>
      <c r="L96" s="79"/>
      <c r="M96" s="79"/>
      <c r="N96" s="79"/>
      <c r="O96" s="79"/>
      <c r="P96" s="43"/>
      <c r="Q96" s="43"/>
      <c r="R96" s="79">
        <f t="shared" si="61"/>
      </c>
      <c r="S96" s="79"/>
      <c r="T96" s="38">
        <f t="shared" si="66"/>
      </c>
      <c r="U96" s="39">
        <f t="shared" si="67"/>
      </c>
      <c r="V96" s="34"/>
      <c r="X96" s="81">
        <f t="shared" si="51"/>
      </c>
      <c r="Y96" s="82">
        <f t="shared" si="52"/>
      </c>
      <c r="Z96" s="82">
        <f t="shared" si="53"/>
      </c>
      <c r="AA96" s="82">
        <f t="shared" si="54"/>
      </c>
      <c r="AB96" s="82">
        <f t="shared" si="55"/>
      </c>
      <c r="AC96" s="82">
        <f t="shared" si="56"/>
      </c>
      <c r="AD96" s="82">
        <f t="shared" si="57"/>
      </c>
      <c r="AF96" s="34"/>
      <c r="AG96" s="34"/>
      <c r="AH96" s="34"/>
      <c r="AI96" s="34"/>
    </row>
    <row r="97" spans="1:35" s="49" customFormat="1" ht="12.75">
      <c r="A97" s="34"/>
      <c r="B97" s="79"/>
      <c r="C97" s="80">
        <f t="shared" si="58"/>
      </c>
      <c r="D97" s="79">
        <f t="shared" si="59"/>
      </c>
      <c r="E97" s="79">
        <f t="shared" si="64"/>
      </c>
      <c r="F97" s="43"/>
      <c r="G97" s="43"/>
      <c r="H97" s="43"/>
      <c r="I97" s="43"/>
      <c r="J97" s="79">
        <f t="shared" si="65"/>
      </c>
      <c r="K97" s="79"/>
      <c r="L97" s="79"/>
      <c r="M97" s="79"/>
      <c r="N97" s="79"/>
      <c r="O97" s="79"/>
      <c r="P97" s="43"/>
      <c r="Q97" s="43"/>
      <c r="R97" s="79">
        <f t="shared" si="61"/>
      </c>
      <c r="S97" s="79"/>
      <c r="T97" s="38">
        <f t="shared" si="66"/>
      </c>
      <c r="U97" s="39">
        <f t="shared" si="67"/>
      </c>
      <c r="V97" s="34"/>
      <c r="X97" s="81">
        <f t="shared" si="51"/>
      </c>
      <c r="Y97" s="82">
        <f t="shared" si="52"/>
      </c>
      <c r="Z97" s="82">
        <f t="shared" si="53"/>
      </c>
      <c r="AA97" s="82">
        <f t="shared" si="54"/>
      </c>
      <c r="AB97" s="82">
        <f t="shared" si="55"/>
      </c>
      <c r="AC97" s="82">
        <f t="shared" si="56"/>
      </c>
      <c r="AD97" s="82">
        <f t="shared" si="57"/>
      </c>
      <c r="AF97" s="34"/>
      <c r="AG97" s="34"/>
      <c r="AH97" s="34"/>
      <c r="AI97" s="34"/>
    </row>
    <row r="98" spans="1:35" s="49" customFormat="1" ht="12.75">
      <c r="A98" s="34"/>
      <c r="B98" s="79"/>
      <c r="C98" s="80">
        <f t="shared" si="58"/>
      </c>
      <c r="D98" s="79">
        <f t="shared" si="59"/>
      </c>
      <c r="E98" s="79">
        <f t="shared" si="64"/>
      </c>
      <c r="F98" s="43"/>
      <c r="G98" s="43"/>
      <c r="H98" s="43"/>
      <c r="I98" s="43"/>
      <c r="J98" s="79">
        <f t="shared" si="65"/>
      </c>
      <c r="K98" s="79"/>
      <c r="L98" s="79"/>
      <c r="M98" s="79"/>
      <c r="N98" s="79"/>
      <c r="O98" s="79"/>
      <c r="P98" s="43"/>
      <c r="Q98" s="43"/>
      <c r="R98" s="79">
        <f t="shared" si="61"/>
      </c>
      <c r="S98" s="79"/>
      <c r="T98" s="38">
        <f t="shared" si="66"/>
      </c>
      <c r="U98" s="39">
        <f t="shared" si="67"/>
      </c>
      <c r="V98" s="34"/>
      <c r="X98" s="81">
        <f t="shared" si="51"/>
      </c>
      <c r="Y98" s="82">
        <f t="shared" si="52"/>
      </c>
      <c r="Z98" s="82">
        <f t="shared" si="53"/>
      </c>
      <c r="AA98" s="82">
        <f t="shared" si="54"/>
      </c>
      <c r="AB98" s="82">
        <f t="shared" si="55"/>
      </c>
      <c r="AC98" s="82">
        <f t="shared" si="56"/>
      </c>
      <c r="AD98" s="82">
        <f t="shared" si="57"/>
      </c>
      <c r="AF98" s="34"/>
      <c r="AG98" s="34"/>
      <c r="AH98" s="34"/>
      <c r="AI98" s="34"/>
    </row>
    <row r="99" spans="1:35" s="49" customFormat="1" ht="12.75">
      <c r="A99" s="34"/>
      <c r="B99" s="79"/>
      <c r="C99" s="80">
        <f t="shared" si="58"/>
      </c>
      <c r="D99" s="79">
        <f t="shared" si="59"/>
      </c>
      <c r="E99" s="79">
        <f t="shared" si="64"/>
      </c>
      <c r="F99" s="43"/>
      <c r="G99" s="43"/>
      <c r="H99" s="43"/>
      <c r="I99" s="43"/>
      <c r="J99" s="79">
        <f t="shared" si="65"/>
      </c>
      <c r="K99" s="79"/>
      <c r="L99" s="79"/>
      <c r="M99" s="79"/>
      <c r="N99" s="79"/>
      <c r="O99" s="79"/>
      <c r="P99" s="43"/>
      <c r="Q99" s="43"/>
      <c r="R99" s="79">
        <f t="shared" si="61"/>
      </c>
      <c r="S99" s="79"/>
      <c r="T99" s="38">
        <f t="shared" si="66"/>
      </c>
      <c r="U99" s="39">
        <f t="shared" si="67"/>
      </c>
      <c r="V99" s="34"/>
      <c r="X99" s="81">
        <f t="shared" si="51"/>
      </c>
      <c r="Y99" s="82">
        <f t="shared" si="52"/>
      </c>
      <c r="Z99" s="82">
        <f t="shared" si="53"/>
      </c>
      <c r="AA99" s="82">
        <f t="shared" si="54"/>
      </c>
      <c r="AB99" s="82">
        <f t="shared" si="55"/>
      </c>
      <c r="AC99" s="82">
        <f t="shared" si="56"/>
      </c>
      <c r="AD99" s="82">
        <f t="shared" si="57"/>
      </c>
      <c r="AF99" s="34"/>
      <c r="AG99" s="34"/>
      <c r="AH99" s="34"/>
      <c r="AI99" s="34"/>
    </row>
    <row r="100" spans="1:35" s="49" customFormat="1" ht="12.75">
      <c r="A100" s="34"/>
      <c r="B100" s="79"/>
      <c r="C100" s="80">
        <f t="shared" si="58"/>
      </c>
      <c r="D100" s="79">
        <f t="shared" si="59"/>
      </c>
      <c r="E100" s="79">
        <f t="shared" si="64"/>
      </c>
      <c r="F100" s="43"/>
      <c r="G100" s="43"/>
      <c r="H100" s="43"/>
      <c r="I100" s="43"/>
      <c r="J100" s="79">
        <f t="shared" si="65"/>
      </c>
      <c r="K100" s="79"/>
      <c r="L100" s="79"/>
      <c r="M100" s="79"/>
      <c r="N100" s="79"/>
      <c r="O100" s="79"/>
      <c r="P100" s="43"/>
      <c r="Q100" s="43"/>
      <c r="R100" s="79">
        <f t="shared" si="61"/>
      </c>
      <c r="S100" s="79"/>
      <c r="T100" s="38">
        <f t="shared" si="66"/>
      </c>
      <c r="U100" s="39">
        <f t="shared" si="67"/>
      </c>
      <c r="V100" s="34"/>
      <c r="X100" s="81">
        <f t="shared" si="51"/>
      </c>
      <c r="Y100" s="82">
        <f t="shared" si="52"/>
      </c>
      <c r="Z100" s="82">
        <f t="shared" si="53"/>
      </c>
      <c r="AA100" s="82">
        <f t="shared" si="54"/>
      </c>
      <c r="AB100" s="82">
        <f t="shared" si="55"/>
      </c>
      <c r="AC100" s="82">
        <f t="shared" si="56"/>
      </c>
      <c r="AD100" s="82">
        <f t="shared" si="57"/>
      </c>
      <c r="AF100" s="34"/>
      <c r="AG100" s="34"/>
      <c r="AH100" s="34"/>
      <c r="AI100" s="34"/>
    </row>
    <row r="101" spans="1:35" s="49" customFormat="1" ht="12.75">
      <c r="A101" s="34"/>
      <c r="B101" s="79"/>
      <c r="C101" s="80">
        <f t="shared" si="58"/>
      </c>
      <c r="D101" s="79">
        <f t="shared" si="59"/>
      </c>
      <c r="E101" s="79">
        <f t="shared" si="64"/>
      </c>
      <c r="F101" s="43"/>
      <c r="G101" s="43"/>
      <c r="H101" s="43"/>
      <c r="I101" s="43"/>
      <c r="J101" s="79">
        <f t="shared" si="65"/>
      </c>
      <c r="K101" s="79"/>
      <c r="L101" s="79"/>
      <c r="M101" s="79"/>
      <c r="N101" s="79"/>
      <c r="O101" s="79"/>
      <c r="P101" s="43"/>
      <c r="Q101" s="43"/>
      <c r="R101" s="79">
        <f t="shared" si="61"/>
      </c>
      <c r="S101" s="79"/>
      <c r="T101" s="38">
        <f t="shared" si="66"/>
      </c>
      <c r="U101" s="39">
        <f t="shared" si="67"/>
      </c>
      <c r="V101" s="34"/>
      <c r="X101" s="81">
        <f t="shared" si="51"/>
      </c>
      <c r="Y101" s="82">
        <f t="shared" si="52"/>
      </c>
      <c r="Z101" s="82">
        <f t="shared" si="53"/>
      </c>
      <c r="AA101" s="82">
        <f t="shared" si="54"/>
      </c>
      <c r="AB101" s="82">
        <f t="shared" si="55"/>
      </c>
      <c r="AC101" s="82">
        <f t="shared" si="56"/>
      </c>
      <c r="AD101" s="82">
        <f t="shared" si="57"/>
      </c>
      <c r="AF101" s="34"/>
      <c r="AG101" s="34"/>
      <c r="AH101" s="34"/>
      <c r="AI101" s="34"/>
    </row>
    <row r="102" spans="1:35" s="49" customFormat="1" ht="12.75">
      <c r="A102" s="34"/>
      <c r="B102" s="79"/>
      <c r="C102" s="80">
        <f t="shared" si="58"/>
      </c>
      <c r="D102" s="79">
        <f t="shared" si="59"/>
      </c>
      <c r="E102" s="79">
        <f t="shared" si="64"/>
      </c>
      <c r="F102" s="43"/>
      <c r="G102" s="43"/>
      <c r="H102" s="43"/>
      <c r="I102" s="43"/>
      <c r="J102" s="79">
        <f t="shared" si="65"/>
      </c>
      <c r="K102" s="79"/>
      <c r="L102" s="79"/>
      <c r="M102" s="79"/>
      <c r="N102" s="79"/>
      <c r="O102" s="79"/>
      <c r="P102" s="43"/>
      <c r="Q102" s="43"/>
      <c r="R102" s="79">
        <f t="shared" si="61"/>
      </c>
      <c r="S102" s="79"/>
      <c r="T102" s="38">
        <f t="shared" si="66"/>
      </c>
      <c r="U102" s="39">
        <f t="shared" si="67"/>
      </c>
      <c r="V102" s="34"/>
      <c r="X102" s="81">
        <f t="shared" si="51"/>
      </c>
      <c r="Y102" s="82">
        <f t="shared" si="52"/>
      </c>
      <c r="Z102" s="82">
        <f t="shared" si="53"/>
      </c>
      <c r="AA102" s="82">
        <f t="shared" si="54"/>
      </c>
      <c r="AB102" s="82">
        <f t="shared" si="55"/>
      </c>
      <c r="AC102" s="82">
        <f t="shared" si="56"/>
      </c>
      <c r="AD102" s="82">
        <f t="shared" si="57"/>
      </c>
      <c r="AF102" s="34"/>
      <c r="AG102" s="34"/>
      <c r="AH102" s="34"/>
      <c r="AI102" s="34"/>
    </row>
    <row r="103" spans="1:35" s="49" customFormat="1" ht="12.75">
      <c r="A103" s="34"/>
      <c r="B103" s="79"/>
      <c r="C103" s="80">
        <f t="shared" si="58"/>
      </c>
      <c r="D103" s="79">
        <f t="shared" si="59"/>
      </c>
      <c r="E103" s="79">
        <f t="shared" si="64"/>
      </c>
      <c r="F103" s="43"/>
      <c r="G103" s="43"/>
      <c r="H103" s="43"/>
      <c r="I103" s="43"/>
      <c r="J103" s="79">
        <f t="shared" si="65"/>
      </c>
      <c r="K103" s="79"/>
      <c r="L103" s="79"/>
      <c r="M103" s="79"/>
      <c r="N103" s="79"/>
      <c r="O103" s="79"/>
      <c r="P103" s="43"/>
      <c r="Q103" s="43"/>
      <c r="R103" s="79">
        <f t="shared" si="61"/>
      </c>
      <c r="S103" s="79"/>
      <c r="T103" s="38">
        <f t="shared" si="66"/>
      </c>
      <c r="U103" s="39">
        <f t="shared" si="67"/>
      </c>
      <c r="V103" s="34"/>
      <c r="X103" s="81">
        <f t="shared" si="51"/>
      </c>
      <c r="Y103" s="82">
        <f t="shared" si="52"/>
      </c>
      <c r="Z103" s="82">
        <f t="shared" si="53"/>
      </c>
      <c r="AA103" s="82">
        <f t="shared" si="54"/>
      </c>
      <c r="AB103" s="82">
        <f t="shared" si="55"/>
      </c>
      <c r="AC103" s="82">
        <f t="shared" si="56"/>
      </c>
      <c r="AD103" s="82">
        <f t="shared" si="57"/>
      </c>
      <c r="AF103" s="34"/>
      <c r="AG103" s="34"/>
      <c r="AH103" s="34"/>
      <c r="AI103" s="34"/>
    </row>
    <row r="104" spans="1:35" s="49" customFormat="1" ht="12.75">
      <c r="A104" s="34"/>
      <c r="B104" s="79"/>
      <c r="C104" s="80">
        <f t="shared" si="58"/>
      </c>
      <c r="D104" s="79">
        <f t="shared" si="59"/>
      </c>
      <c r="E104" s="79">
        <f t="shared" si="64"/>
      </c>
      <c r="F104" s="43"/>
      <c r="G104" s="43"/>
      <c r="H104" s="43"/>
      <c r="I104" s="43"/>
      <c r="J104" s="79">
        <f t="shared" si="65"/>
      </c>
      <c r="K104" s="79"/>
      <c r="L104" s="79"/>
      <c r="M104" s="79"/>
      <c r="N104" s="79"/>
      <c r="O104" s="79"/>
      <c r="P104" s="43"/>
      <c r="Q104" s="43"/>
      <c r="R104" s="79">
        <f t="shared" si="61"/>
      </c>
      <c r="S104" s="79"/>
      <c r="T104" s="38">
        <f t="shared" si="66"/>
      </c>
      <c r="U104" s="39">
        <f t="shared" si="67"/>
      </c>
      <c r="V104" s="34"/>
      <c r="X104" s="81">
        <f t="shared" si="51"/>
      </c>
      <c r="Y104" s="82">
        <f t="shared" si="52"/>
      </c>
      <c r="Z104" s="82">
        <f t="shared" si="53"/>
      </c>
      <c r="AA104" s="82">
        <f t="shared" si="54"/>
      </c>
      <c r="AB104" s="82">
        <f t="shared" si="55"/>
      </c>
      <c r="AC104" s="82">
        <f t="shared" si="56"/>
      </c>
      <c r="AD104" s="82">
        <f t="shared" si="57"/>
      </c>
      <c r="AF104" s="34"/>
      <c r="AG104" s="34"/>
      <c r="AH104" s="34"/>
      <c r="AI104" s="34"/>
    </row>
    <row r="105" spans="2:21" s="49" customFormat="1" ht="12.75">
      <c r="B105" s="44"/>
      <c r="C105" s="44"/>
      <c r="D105" s="44"/>
      <c r="E105" s="44"/>
      <c r="F105" s="44"/>
      <c r="G105" s="44"/>
      <c r="H105" s="44"/>
      <c r="I105" s="44"/>
      <c r="J105" s="43"/>
      <c r="K105" s="43"/>
      <c r="L105" s="43"/>
      <c r="M105" s="43"/>
      <c r="N105" s="43"/>
      <c r="O105" s="43"/>
      <c r="P105" s="44"/>
      <c r="Q105" s="44"/>
      <c r="R105" s="43"/>
      <c r="S105" s="43"/>
      <c r="T105" s="36"/>
      <c r="U105" s="37"/>
    </row>
    <row r="106" spans="2:21" s="49" customFormat="1" ht="12.75">
      <c r="B106" s="44"/>
      <c r="C106" s="44"/>
      <c r="D106" s="44"/>
      <c r="E106" s="44"/>
      <c r="F106" s="44"/>
      <c r="G106" s="44"/>
      <c r="H106" s="44"/>
      <c r="I106" s="44"/>
      <c r="J106" s="43"/>
      <c r="K106" s="43"/>
      <c r="L106" s="43"/>
      <c r="M106" s="43"/>
      <c r="N106" s="43"/>
      <c r="O106" s="43"/>
      <c r="P106" s="44"/>
      <c r="Q106" s="44"/>
      <c r="R106" s="43"/>
      <c r="S106" s="43"/>
      <c r="T106" s="36"/>
      <c r="U106" s="37"/>
    </row>
    <row r="107" spans="2:48" ht="12.75">
      <c r="B107" s="44"/>
      <c r="C107" s="44"/>
      <c r="D107" s="44"/>
      <c r="E107" s="44"/>
      <c r="F107" s="44"/>
      <c r="G107" s="44"/>
      <c r="H107" s="44"/>
      <c r="I107" s="44"/>
      <c r="J107" s="43"/>
      <c r="K107" s="43"/>
      <c r="L107" s="43"/>
      <c r="M107" s="43"/>
      <c r="N107" s="43"/>
      <c r="O107" s="43"/>
      <c r="P107" s="44"/>
      <c r="Q107" s="44"/>
      <c r="R107" s="43"/>
      <c r="S107" s="43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</row>
    <row r="108" spans="2:48" ht="12.75">
      <c r="B108" s="44"/>
      <c r="C108" s="44"/>
      <c r="D108" s="44"/>
      <c r="E108" s="44"/>
      <c r="F108" s="44"/>
      <c r="G108" s="44"/>
      <c r="H108" s="44"/>
      <c r="I108" s="44"/>
      <c r="J108" s="43"/>
      <c r="K108" s="43"/>
      <c r="L108" s="43"/>
      <c r="M108" s="43"/>
      <c r="N108" s="43"/>
      <c r="O108" s="43"/>
      <c r="P108" s="44"/>
      <c r="Q108" s="44"/>
      <c r="R108" s="43"/>
      <c r="S108" s="43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</row>
    <row r="109" spans="2:48" ht="12.75">
      <c r="B109" s="44"/>
      <c r="C109" s="44"/>
      <c r="D109" s="44"/>
      <c r="E109" s="44"/>
      <c r="F109" s="44"/>
      <c r="G109" s="44"/>
      <c r="H109" s="44"/>
      <c r="I109" s="44"/>
      <c r="J109" s="43"/>
      <c r="K109" s="43"/>
      <c r="L109" s="43"/>
      <c r="M109" s="43"/>
      <c r="N109" s="43"/>
      <c r="O109" s="43"/>
      <c r="P109" s="44"/>
      <c r="Q109" s="44"/>
      <c r="R109" s="43"/>
      <c r="S109" s="43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</row>
    <row r="110" spans="2:48" ht="12.75">
      <c r="B110" s="44"/>
      <c r="C110" s="44"/>
      <c r="D110" s="44"/>
      <c r="E110" s="44"/>
      <c r="F110" s="44"/>
      <c r="G110" s="44"/>
      <c r="H110" s="44"/>
      <c r="I110" s="44"/>
      <c r="J110" s="43"/>
      <c r="K110" s="43"/>
      <c r="L110" s="43"/>
      <c r="M110" s="43"/>
      <c r="N110" s="43"/>
      <c r="O110" s="43"/>
      <c r="P110" s="44"/>
      <c r="Q110" s="44"/>
      <c r="R110" s="43"/>
      <c r="S110" s="43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</row>
    <row r="111" spans="2:48" ht="12.75">
      <c r="B111" s="44"/>
      <c r="C111" s="44"/>
      <c r="D111" s="44"/>
      <c r="E111" s="44"/>
      <c r="F111" s="44"/>
      <c r="G111" s="44"/>
      <c r="H111" s="44"/>
      <c r="I111" s="44"/>
      <c r="J111" s="43"/>
      <c r="K111" s="43"/>
      <c r="L111" s="43"/>
      <c r="M111" s="43"/>
      <c r="N111" s="43"/>
      <c r="O111" s="43"/>
      <c r="P111" s="44"/>
      <c r="Q111" s="44"/>
      <c r="R111" s="43"/>
      <c r="S111" s="43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</row>
    <row r="112" spans="2:48" ht="12.75">
      <c r="B112" s="44"/>
      <c r="C112" s="44"/>
      <c r="D112" s="44"/>
      <c r="E112" s="44"/>
      <c r="F112" s="44"/>
      <c r="G112" s="44"/>
      <c r="H112" s="44"/>
      <c r="I112" s="44"/>
      <c r="J112" s="43"/>
      <c r="K112" s="43"/>
      <c r="L112" s="43"/>
      <c r="M112" s="43"/>
      <c r="N112" s="43"/>
      <c r="O112" s="43"/>
      <c r="P112" s="44"/>
      <c r="Q112" s="44"/>
      <c r="R112" s="43"/>
      <c r="S112" s="43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</row>
    <row r="113" spans="2:48" ht="12.75">
      <c r="B113" s="44"/>
      <c r="C113" s="44"/>
      <c r="D113" s="44"/>
      <c r="E113" s="44"/>
      <c r="F113" s="44"/>
      <c r="G113" s="44"/>
      <c r="H113" s="44"/>
      <c r="I113" s="44"/>
      <c r="J113" s="43"/>
      <c r="K113" s="43"/>
      <c r="L113" s="43"/>
      <c r="M113" s="43"/>
      <c r="N113" s="43"/>
      <c r="O113" s="43"/>
      <c r="P113" s="44"/>
      <c r="Q113" s="44"/>
      <c r="R113" s="43"/>
      <c r="S113" s="43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</row>
    <row r="114" spans="2:48" ht="12.75">
      <c r="B114" s="44"/>
      <c r="C114" s="44"/>
      <c r="D114" s="44"/>
      <c r="E114" s="44"/>
      <c r="F114" s="44"/>
      <c r="G114" s="44"/>
      <c r="H114" s="44"/>
      <c r="I114" s="44"/>
      <c r="J114" s="43"/>
      <c r="K114" s="43"/>
      <c r="L114" s="43"/>
      <c r="M114" s="43"/>
      <c r="N114" s="43"/>
      <c r="O114" s="43"/>
      <c r="P114" s="44"/>
      <c r="Q114" s="44"/>
      <c r="R114" s="43"/>
      <c r="S114" s="43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</row>
    <row r="115" spans="2:48" ht="12.75">
      <c r="B115" s="44"/>
      <c r="C115" s="44"/>
      <c r="D115" s="44"/>
      <c r="E115" s="44"/>
      <c r="F115" s="44"/>
      <c r="G115" s="44"/>
      <c r="H115" s="44"/>
      <c r="I115" s="44"/>
      <c r="J115" s="43"/>
      <c r="K115" s="43"/>
      <c r="L115" s="43"/>
      <c r="M115" s="43"/>
      <c r="N115" s="43"/>
      <c r="O115" s="43"/>
      <c r="P115" s="44"/>
      <c r="Q115" s="44"/>
      <c r="R115" s="43"/>
      <c r="S115" s="43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</row>
    <row r="116" spans="2:48" ht="12.75">
      <c r="B116" s="44"/>
      <c r="C116" s="44"/>
      <c r="D116" s="44"/>
      <c r="E116" s="44"/>
      <c r="F116" s="44"/>
      <c r="G116" s="44"/>
      <c r="H116" s="44"/>
      <c r="I116" s="44"/>
      <c r="J116" s="43"/>
      <c r="K116" s="43"/>
      <c r="L116" s="43"/>
      <c r="M116" s="43"/>
      <c r="N116" s="43"/>
      <c r="O116" s="43"/>
      <c r="P116" s="44"/>
      <c r="Q116" s="44"/>
      <c r="R116" s="43"/>
      <c r="S116" s="43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</row>
    <row r="117" spans="2:48" ht="12.75">
      <c r="B117" s="44"/>
      <c r="C117" s="44"/>
      <c r="D117" s="44"/>
      <c r="E117" s="44"/>
      <c r="F117" s="44"/>
      <c r="G117" s="44"/>
      <c r="H117" s="44"/>
      <c r="I117" s="44"/>
      <c r="J117" s="43"/>
      <c r="K117" s="43"/>
      <c r="L117" s="43"/>
      <c r="M117" s="43"/>
      <c r="N117" s="43"/>
      <c r="O117" s="43"/>
      <c r="P117" s="44"/>
      <c r="Q117" s="44"/>
      <c r="R117" s="43"/>
      <c r="S117" s="43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</row>
    <row r="118" spans="2:48" ht="12.75">
      <c r="B118" s="44"/>
      <c r="C118" s="44"/>
      <c r="D118" s="44"/>
      <c r="E118" s="44"/>
      <c r="F118" s="44"/>
      <c r="G118" s="44"/>
      <c r="H118" s="44"/>
      <c r="I118" s="44"/>
      <c r="J118" s="43"/>
      <c r="K118" s="43"/>
      <c r="L118" s="43"/>
      <c r="M118" s="43"/>
      <c r="N118" s="43"/>
      <c r="O118" s="43"/>
      <c r="P118" s="44"/>
      <c r="Q118" s="44"/>
      <c r="R118" s="43"/>
      <c r="S118" s="43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</row>
    <row r="119" spans="2:48" ht="12.75">
      <c r="B119" s="44"/>
      <c r="C119" s="44"/>
      <c r="D119" s="44"/>
      <c r="E119" s="44"/>
      <c r="F119" s="44"/>
      <c r="G119" s="44"/>
      <c r="H119" s="44"/>
      <c r="I119" s="44"/>
      <c r="J119" s="43"/>
      <c r="K119" s="43"/>
      <c r="L119" s="43"/>
      <c r="M119" s="43"/>
      <c r="N119" s="43"/>
      <c r="O119" s="43"/>
      <c r="P119" s="44"/>
      <c r="Q119" s="44"/>
      <c r="R119" s="43"/>
      <c r="S119" s="43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</row>
    <row r="120" spans="2:48" ht="12.75">
      <c r="B120" s="44"/>
      <c r="C120" s="44"/>
      <c r="D120" s="44"/>
      <c r="E120" s="44"/>
      <c r="F120" s="44"/>
      <c r="G120" s="44"/>
      <c r="H120" s="44"/>
      <c r="I120" s="44"/>
      <c r="J120" s="43"/>
      <c r="K120" s="43"/>
      <c r="L120" s="43"/>
      <c r="M120" s="43"/>
      <c r="N120" s="43"/>
      <c r="O120" s="43"/>
      <c r="P120" s="44"/>
      <c r="Q120" s="44"/>
      <c r="R120" s="43"/>
      <c r="S120" s="43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</row>
    <row r="121" spans="2:48" ht="12.75">
      <c r="B121" s="44"/>
      <c r="C121" s="44"/>
      <c r="D121" s="44"/>
      <c r="E121" s="44"/>
      <c r="F121" s="44"/>
      <c r="G121" s="44"/>
      <c r="H121" s="44"/>
      <c r="I121" s="44"/>
      <c r="J121" s="43"/>
      <c r="K121" s="43"/>
      <c r="L121" s="43"/>
      <c r="M121" s="43"/>
      <c r="N121" s="43"/>
      <c r="O121" s="43"/>
      <c r="P121" s="44"/>
      <c r="Q121" s="44"/>
      <c r="R121" s="43"/>
      <c r="S121" s="43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</row>
    <row r="122" spans="2:48" ht="12.75">
      <c r="B122" s="44"/>
      <c r="C122" s="44"/>
      <c r="D122" s="44"/>
      <c r="E122" s="44"/>
      <c r="F122" s="44"/>
      <c r="G122" s="44"/>
      <c r="H122" s="44"/>
      <c r="I122" s="44"/>
      <c r="J122" s="43"/>
      <c r="K122" s="43"/>
      <c r="L122" s="43"/>
      <c r="M122" s="43"/>
      <c r="N122" s="43"/>
      <c r="O122" s="43"/>
      <c r="P122" s="44"/>
      <c r="Q122" s="44"/>
      <c r="R122" s="43"/>
      <c r="S122" s="43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</row>
    <row r="123" spans="2:48" ht="12.75">
      <c r="B123" s="44"/>
      <c r="C123" s="44"/>
      <c r="D123" s="44"/>
      <c r="E123" s="44"/>
      <c r="F123" s="44"/>
      <c r="G123" s="44"/>
      <c r="H123" s="44"/>
      <c r="I123" s="44"/>
      <c r="J123" s="43"/>
      <c r="K123" s="43"/>
      <c r="L123" s="43"/>
      <c r="M123" s="43"/>
      <c r="N123" s="43"/>
      <c r="O123" s="43"/>
      <c r="P123" s="44"/>
      <c r="Q123" s="44"/>
      <c r="R123" s="43"/>
      <c r="S123" s="43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</row>
    <row r="124" spans="2:48" ht="12.75">
      <c r="B124" s="44"/>
      <c r="C124" s="44"/>
      <c r="D124" s="44"/>
      <c r="E124" s="44"/>
      <c r="F124" s="44"/>
      <c r="G124" s="44"/>
      <c r="H124" s="44"/>
      <c r="I124" s="44"/>
      <c r="J124" s="43"/>
      <c r="K124" s="43"/>
      <c r="L124" s="43"/>
      <c r="M124" s="43"/>
      <c r="N124" s="43"/>
      <c r="O124" s="43"/>
      <c r="P124" s="44"/>
      <c r="Q124" s="44"/>
      <c r="R124" s="43"/>
      <c r="S124" s="43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</row>
    <row r="125" spans="2:48" ht="12.75">
      <c r="B125" s="44"/>
      <c r="C125" s="44"/>
      <c r="D125" s="44"/>
      <c r="E125" s="44"/>
      <c r="F125" s="44"/>
      <c r="G125" s="44"/>
      <c r="H125" s="44"/>
      <c r="I125" s="44"/>
      <c r="J125" s="43"/>
      <c r="K125" s="43"/>
      <c r="L125" s="43"/>
      <c r="M125" s="43"/>
      <c r="N125" s="43"/>
      <c r="O125" s="43"/>
      <c r="P125" s="44"/>
      <c r="Q125" s="44"/>
      <c r="R125" s="43"/>
      <c r="S125" s="43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</row>
    <row r="126" spans="2:48" ht="12.75">
      <c r="B126" s="44"/>
      <c r="C126" s="44"/>
      <c r="D126" s="44"/>
      <c r="E126" s="44"/>
      <c r="F126" s="44"/>
      <c r="G126" s="44"/>
      <c r="H126" s="44"/>
      <c r="I126" s="44"/>
      <c r="J126" s="43"/>
      <c r="K126" s="43"/>
      <c r="L126" s="43"/>
      <c r="M126" s="43"/>
      <c r="N126" s="43"/>
      <c r="O126" s="43"/>
      <c r="P126" s="44"/>
      <c r="Q126" s="44"/>
      <c r="R126" s="43"/>
      <c r="S126" s="43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</row>
    <row r="127" spans="2:48" ht="12.75">
      <c r="B127" s="44"/>
      <c r="C127" s="44"/>
      <c r="D127" s="44"/>
      <c r="E127" s="44"/>
      <c r="F127" s="44"/>
      <c r="G127" s="44"/>
      <c r="H127" s="44"/>
      <c r="I127" s="44"/>
      <c r="J127" s="43"/>
      <c r="K127" s="43"/>
      <c r="L127" s="43"/>
      <c r="M127" s="43"/>
      <c r="N127" s="43"/>
      <c r="O127" s="43"/>
      <c r="P127" s="44"/>
      <c r="Q127" s="44"/>
      <c r="R127" s="43"/>
      <c r="S127" s="43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</row>
    <row r="128" spans="2:48" ht="12.75">
      <c r="B128" s="44"/>
      <c r="C128" s="44"/>
      <c r="D128" s="44"/>
      <c r="E128" s="44"/>
      <c r="F128" s="44"/>
      <c r="G128" s="44"/>
      <c r="H128" s="44"/>
      <c r="I128" s="44"/>
      <c r="J128" s="43"/>
      <c r="K128" s="43"/>
      <c r="L128" s="43"/>
      <c r="M128" s="43"/>
      <c r="N128" s="43"/>
      <c r="O128" s="43"/>
      <c r="P128" s="44"/>
      <c r="Q128" s="44"/>
      <c r="R128" s="43"/>
      <c r="S128" s="43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</row>
    <row r="129" spans="2:48" ht="12.75">
      <c r="B129" s="44"/>
      <c r="C129" s="44"/>
      <c r="D129" s="44"/>
      <c r="E129" s="44"/>
      <c r="F129" s="44"/>
      <c r="G129" s="44"/>
      <c r="H129" s="44"/>
      <c r="I129" s="44"/>
      <c r="J129" s="43"/>
      <c r="K129" s="43"/>
      <c r="L129" s="43"/>
      <c r="M129" s="43"/>
      <c r="N129" s="43"/>
      <c r="O129" s="43"/>
      <c r="P129" s="44"/>
      <c r="Q129" s="44"/>
      <c r="R129" s="43"/>
      <c r="S129" s="43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</row>
    <row r="130" spans="2:48" ht="12.75">
      <c r="B130" s="44"/>
      <c r="C130" s="44"/>
      <c r="D130" s="44"/>
      <c r="E130" s="44"/>
      <c r="F130" s="44"/>
      <c r="G130" s="44"/>
      <c r="H130" s="44"/>
      <c r="I130" s="44"/>
      <c r="J130" s="43"/>
      <c r="K130" s="43"/>
      <c r="L130" s="43"/>
      <c r="M130" s="43"/>
      <c r="N130" s="43"/>
      <c r="O130" s="43"/>
      <c r="P130" s="44"/>
      <c r="Q130" s="44"/>
      <c r="R130" s="43"/>
      <c r="S130" s="43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</row>
    <row r="131" spans="2:48" ht="12.75">
      <c r="B131" s="44"/>
      <c r="C131" s="44"/>
      <c r="D131" s="44"/>
      <c r="E131" s="44"/>
      <c r="F131" s="44"/>
      <c r="G131" s="44"/>
      <c r="H131" s="44"/>
      <c r="I131" s="44"/>
      <c r="J131" s="43"/>
      <c r="K131" s="43"/>
      <c r="L131" s="43"/>
      <c r="M131" s="43"/>
      <c r="N131" s="43"/>
      <c r="O131" s="43"/>
      <c r="P131" s="44"/>
      <c r="Q131" s="44"/>
      <c r="R131" s="43"/>
      <c r="S131" s="43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</row>
    <row r="132" spans="2:48" ht="12.75">
      <c r="B132" s="44"/>
      <c r="C132" s="44"/>
      <c r="D132" s="44"/>
      <c r="E132" s="44"/>
      <c r="F132" s="44"/>
      <c r="G132" s="44"/>
      <c r="H132" s="44"/>
      <c r="I132" s="44"/>
      <c r="J132" s="43"/>
      <c r="K132" s="43"/>
      <c r="L132" s="43"/>
      <c r="M132" s="43"/>
      <c r="N132" s="43"/>
      <c r="O132" s="43"/>
      <c r="P132" s="44"/>
      <c r="Q132" s="44"/>
      <c r="R132" s="43"/>
      <c r="S132" s="43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</row>
    <row r="133" spans="2:48" ht="12.75">
      <c r="B133" s="44"/>
      <c r="C133" s="44"/>
      <c r="D133" s="44"/>
      <c r="E133" s="44"/>
      <c r="F133" s="44"/>
      <c r="G133" s="44"/>
      <c r="H133" s="44"/>
      <c r="I133" s="44"/>
      <c r="J133" s="43"/>
      <c r="K133" s="43"/>
      <c r="L133" s="43"/>
      <c r="M133" s="43"/>
      <c r="N133" s="43"/>
      <c r="O133" s="43"/>
      <c r="P133" s="44"/>
      <c r="Q133" s="44"/>
      <c r="R133" s="43"/>
      <c r="S133" s="43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</row>
    <row r="134" spans="2:48" ht="12.75">
      <c r="B134" s="44"/>
      <c r="C134" s="44"/>
      <c r="D134" s="44"/>
      <c r="E134" s="44"/>
      <c r="F134" s="44"/>
      <c r="G134" s="44"/>
      <c r="H134" s="44"/>
      <c r="I134" s="44"/>
      <c r="J134" s="43"/>
      <c r="K134" s="43"/>
      <c r="L134" s="43"/>
      <c r="M134" s="43"/>
      <c r="N134" s="43"/>
      <c r="O134" s="43"/>
      <c r="P134" s="44"/>
      <c r="Q134" s="44"/>
      <c r="R134" s="43"/>
      <c r="S134" s="43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</row>
    <row r="135" spans="2:48" ht="12.75">
      <c r="B135" s="44"/>
      <c r="C135" s="44"/>
      <c r="D135" s="44"/>
      <c r="E135" s="44"/>
      <c r="F135" s="44"/>
      <c r="G135" s="44"/>
      <c r="H135" s="44"/>
      <c r="I135" s="44"/>
      <c r="J135" s="43"/>
      <c r="K135" s="43"/>
      <c r="L135" s="43"/>
      <c r="M135" s="43"/>
      <c r="N135" s="43"/>
      <c r="O135" s="43"/>
      <c r="P135" s="44"/>
      <c r="Q135" s="44"/>
      <c r="R135" s="43"/>
      <c r="S135" s="43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</row>
    <row r="136" spans="2:48" ht="12.75">
      <c r="B136" s="44"/>
      <c r="C136" s="44"/>
      <c r="D136" s="44"/>
      <c r="E136" s="44"/>
      <c r="F136" s="44"/>
      <c r="G136" s="44"/>
      <c r="H136" s="44"/>
      <c r="I136" s="44"/>
      <c r="J136" s="43"/>
      <c r="K136" s="43"/>
      <c r="L136" s="43"/>
      <c r="M136" s="43"/>
      <c r="N136" s="43"/>
      <c r="O136" s="43"/>
      <c r="P136" s="44"/>
      <c r="Q136" s="44"/>
      <c r="R136" s="43"/>
      <c r="S136" s="43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</row>
    <row r="137" spans="2:48" ht="12.75">
      <c r="B137" s="44"/>
      <c r="C137" s="44"/>
      <c r="D137" s="44"/>
      <c r="E137" s="44"/>
      <c r="F137" s="44"/>
      <c r="G137" s="44"/>
      <c r="H137" s="44"/>
      <c r="I137" s="44"/>
      <c r="J137" s="43"/>
      <c r="K137" s="43"/>
      <c r="L137" s="43"/>
      <c r="M137" s="43"/>
      <c r="N137" s="43"/>
      <c r="O137" s="43"/>
      <c r="P137" s="44"/>
      <c r="Q137" s="44"/>
      <c r="R137" s="43"/>
      <c r="S137" s="43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</row>
    <row r="138" spans="2:48" ht="12.75">
      <c r="B138" s="44"/>
      <c r="C138" s="44"/>
      <c r="D138" s="44"/>
      <c r="E138" s="44"/>
      <c r="F138" s="44"/>
      <c r="G138" s="44"/>
      <c r="H138" s="44"/>
      <c r="I138" s="44"/>
      <c r="J138" s="43"/>
      <c r="K138" s="43"/>
      <c r="L138" s="43"/>
      <c r="M138" s="43"/>
      <c r="N138" s="43"/>
      <c r="O138" s="43"/>
      <c r="P138" s="44"/>
      <c r="Q138" s="44"/>
      <c r="R138" s="43"/>
      <c r="S138" s="43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</row>
    <row r="139" spans="2:48" ht="12.75">
      <c r="B139" s="44"/>
      <c r="C139" s="44"/>
      <c r="D139" s="44"/>
      <c r="E139" s="44"/>
      <c r="F139" s="44"/>
      <c r="G139" s="44"/>
      <c r="H139" s="44"/>
      <c r="I139" s="44"/>
      <c r="J139" s="43"/>
      <c r="K139" s="43"/>
      <c r="L139" s="43"/>
      <c r="M139" s="43"/>
      <c r="N139" s="43"/>
      <c r="O139" s="43"/>
      <c r="P139" s="44"/>
      <c r="Q139" s="44"/>
      <c r="R139" s="43"/>
      <c r="S139" s="43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</row>
    <row r="140" spans="2:48" ht="12.75">
      <c r="B140" s="44"/>
      <c r="C140" s="44"/>
      <c r="D140" s="44"/>
      <c r="E140" s="44"/>
      <c r="F140" s="44"/>
      <c r="G140" s="44"/>
      <c r="H140" s="44"/>
      <c r="I140" s="44"/>
      <c r="J140" s="43"/>
      <c r="K140" s="43"/>
      <c r="L140" s="43"/>
      <c r="M140" s="43"/>
      <c r="N140" s="43"/>
      <c r="O140" s="43"/>
      <c r="P140" s="44"/>
      <c r="Q140" s="44"/>
      <c r="R140" s="43"/>
      <c r="S140" s="43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</row>
    <row r="141" spans="2:48" ht="12.75">
      <c r="B141" s="44"/>
      <c r="C141" s="44"/>
      <c r="D141" s="44"/>
      <c r="E141" s="44"/>
      <c r="F141" s="44"/>
      <c r="G141" s="44"/>
      <c r="H141" s="44"/>
      <c r="I141" s="44"/>
      <c r="J141" s="43"/>
      <c r="K141" s="43"/>
      <c r="L141" s="43"/>
      <c r="M141" s="43"/>
      <c r="N141" s="43"/>
      <c r="O141" s="43"/>
      <c r="P141" s="44"/>
      <c r="Q141" s="44"/>
      <c r="R141" s="43"/>
      <c r="S141" s="43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</row>
    <row r="142" spans="2:48" ht="12.75">
      <c r="B142" s="44"/>
      <c r="C142" s="44"/>
      <c r="D142" s="44"/>
      <c r="E142" s="44"/>
      <c r="F142" s="44"/>
      <c r="G142" s="44"/>
      <c r="H142" s="44"/>
      <c r="I142" s="44"/>
      <c r="J142" s="43"/>
      <c r="K142" s="43"/>
      <c r="L142" s="43"/>
      <c r="M142" s="43"/>
      <c r="N142" s="43"/>
      <c r="O142" s="43"/>
      <c r="P142" s="44"/>
      <c r="Q142" s="44"/>
      <c r="R142" s="43"/>
      <c r="S142" s="43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</row>
    <row r="143" spans="2:48" ht="12.75">
      <c r="B143" s="44"/>
      <c r="C143" s="44"/>
      <c r="D143" s="44"/>
      <c r="E143" s="44"/>
      <c r="F143" s="44"/>
      <c r="G143" s="44"/>
      <c r="H143" s="44"/>
      <c r="I143" s="44"/>
      <c r="J143" s="43"/>
      <c r="K143" s="43"/>
      <c r="L143" s="43"/>
      <c r="M143" s="43"/>
      <c r="N143" s="43"/>
      <c r="O143" s="43"/>
      <c r="P143" s="44"/>
      <c r="Q143" s="44"/>
      <c r="R143" s="43"/>
      <c r="S143" s="43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</row>
    <row r="144" spans="2:48" ht="12.75">
      <c r="B144" s="44"/>
      <c r="C144" s="44"/>
      <c r="D144" s="44"/>
      <c r="E144" s="44"/>
      <c r="F144" s="44"/>
      <c r="G144" s="44"/>
      <c r="H144" s="44"/>
      <c r="I144" s="44"/>
      <c r="J144" s="43"/>
      <c r="K144" s="43"/>
      <c r="L144" s="43"/>
      <c r="M144" s="43"/>
      <c r="N144" s="43"/>
      <c r="O144" s="43"/>
      <c r="P144" s="44"/>
      <c r="Q144" s="44"/>
      <c r="R144" s="43"/>
      <c r="S144" s="43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</row>
    <row r="145" spans="2:48" ht="12.75">
      <c r="B145" s="44"/>
      <c r="C145" s="44"/>
      <c r="D145" s="44"/>
      <c r="E145" s="44"/>
      <c r="F145" s="44"/>
      <c r="G145" s="44"/>
      <c r="H145" s="44"/>
      <c r="I145" s="44"/>
      <c r="J145" s="43"/>
      <c r="K145" s="43"/>
      <c r="L145" s="43"/>
      <c r="M145" s="43"/>
      <c r="N145" s="43"/>
      <c r="O145" s="43"/>
      <c r="P145" s="44"/>
      <c r="Q145" s="44"/>
      <c r="R145" s="43"/>
      <c r="S145" s="43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</row>
    <row r="146" spans="2:48" ht="12.75">
      <c r="B146" s="44"/>
      <c r="C146" s="44"/>
      <c r="D146" s="44"/>
      <c r="E146" s="44"/>
      <c r="F146" s="44"/>
      <c r="G146" s="44"/>
      <c r="H146" s="44"/>
      <c r="I146" s="44"/>
      <c r="J146" s="43"/>
      <c r="K146" s="43"/>
      <c r="L146" s="43"/>
      <c r="M146" s="43"/>
      <c r="N146" s="43"/>
      <c r="O146" s="43"/>
      <c r="P146" s="44"/>
      <c r="Q146" s="44"/>
      <c r="R146" s="43"/>
      <c r="S146" s="43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</row>
    <row r="147" spans="2:48" ht="12.75">
      <c r="B147" s="44"/>
      <c r="C147" s="44"/>
      <c r="D147" s="44"/>
      <c r="E147" s="44"/>
      <c r="F147" s="44"/>
      <c r="G147" s="44"/>
      <c r="H147" s="44"/>
      <c r="I147" s="44"/>
      <c r="J147" s="43"/>
      <c r="K147" s="43"/>
      <c r="L147" s="43"/>
      <c r="M147" s="43"/>
      <c r="N147" s="43"/>
      <c r="O147" s="43"/>
      <c r="P147" s="44"/>
      <c r="Q147" s="44"/>
      <c r="R147" s="43"/>
      <c r="S147" s="43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</row>
    <row r="148" spans="2:48" ht="12.75">
      <c r="B148" s="44"/>
      <c r="C148" s="44"/>
      <c r="D148" s="44"/>
      <c r="E148" s="44"/>
      <c r="F148" s="44"/>
      <c r="G148" s="44"/>
      <c r="H148" s="44"/>
      <c r="I148" s="44"/>
      <c r="J148" s="43"/>
      <c r="K148" s="43"/>
      <c r="L148" s="43"/>
      <c r="M148" s="43"/>
      <c r="N148" s="43"/>
      <c r="O148" s="43"/>
      <c r="P148" s="44"/>
      <c r="Q148" s="44"/>
      <c r="R148" s="43"/>
      <c r="S148" s="43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</row>
    <row r="149" spans="2:48" ht="12.75">
      <c r="B149" s="44"/>
      <c r="C149" s="44"/>
      <c r="D149" s="44"/>
      <c r="E149" s="44"/>
      <c r="F149" s="44"/>
      <c r="G149" s="44"/>
      <c r="H149" s="44"/>
      <c r="I149" s="44"/>
      <c r="J149" s="43"/>
      <c r="K149" s="43"/>
      <c r="L149" s="43"/>
      <c r="M149" s="43"/>
      <c r="N149" s="43"/>
      <c r="O149" s="43"/>
      <c r="P149" s="44"/>
      <c r="Q149" s="44"/>
      <c r="R149" s="43"/>
      <c r="S149" s="43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</row>
    <row r="150" spans="2:48" ht="12.75">
      <c r="B150" s="44"/>
      <c r="C150" s="44"/>
      <c r="D150" s="44"/>
      <c r="E150" s="44"/>
      <c r="F150" s="44"/>
      <c r="G150" s="44"/>
      <c r="H150" s="44"/>
      <c r="I150" s="44"/>
      <c r="J150" s="43"/>
      <c r="K150" s="43"/>
      <c r="L150" s="43"/>
      <c r="M150" s="43"/>
      <c r="N150" s="43"/>
      <c r="O150" s="43"/>
      <c r="P150" s="44"/>
      <c r="Q150" s="44"/>
      <c r="R150" s="43"/>
      <c r="S150" s="43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</row>
    <row r="151" spans="2:48" ht="12.75">
      <c r="B151" s="44"/>
      <c r="C151" s="44"/>
      <c r="D151" s="44"/>
      <c r="E151" s="44"/>
      <c r="F151" s="44"/>
      <c r="G151" s="44"/>
      <c r="H151" s="44"/>
      <c r="I151" s="44"/>
      <c r="J151" s="43"/>
      <c r="K151" s="43"/>
      <c r="L151" s="43"/>
      <c r="M151" s="43"/>
      <c r="N151" s="43"/>
      <c r="O151" s="43"/>
      <c r="P151" s="44"/>
      <c r="Q151" s="44"/>
      <c r="R151" s="43"/>
      <c r="S151" s="43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</row>
    <row r="152" spans="2:48" ht="12.75">
      <c r="B152" s="44"/>
      <c r="C152" s="44"/>
      <c r="D152" s="44"/>
      <c r="E152" s="44"/>
      <c r="F152" s="44"/>
      <c r="G152" s="44"/>
      <c r="H152" s="44"/>
      <c r="I152" s="44"/>
      <c r="J152" s="43"/>
      <c r="K152" s="43"/>
      <c r="L152" s="43"/>
      <c r="M152" s="43"/>
      <c r="N152" s="43"/>
      <c r="O152" s="43"/>
      <c r="P152" s="44"/>
      <c r="Q152" s="44"/>
      <c r="R152" s="43"/>
      <c r="S152" s="43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</row>
    <row r="153" spans="2:48" ht="12.75">
      <c r="B153" s="44"/>
      <c r="C153" s="44"/>
      <c r="D153" s="44"/>
      <c r="E153" s="44"/>
      <c r="F153" s="44"/>
      <c r="G153" s="44"/>
      <c r="H153" s="44"/>
      <c r="I153" s="44"/>
      <c r="J153" s="43"/>
      <c r="K153" s="43"/>
      <c r="L153" s="43"/>
      <c r="M153" s="43"/>
      <c r="N153" s="43"/>
      <c r="O153" s="43"/>
      <c r="P153" s="44"/>
      <c r="Q153" s="44"/>
      <c r="R153" s="43"/>
      <c r="S153" s="43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</row>
    <row r="154" spans="2:48" ht="12.75">
      <c r="B154" s="44"/>
      <c r="C154" s="44"/>
      <c r="D154" s="44"/>
      <c r="E154" s="44"/>
      <c r="F154" s="44"/>
      <c r="G154" s="44"/>
      <c r="H154" s="44"/>
      <c r="I154" s="44"/>
      <c r="J154" s="43"/>
      <c r="K154" s="43"/>
      <c r="L154" s="43"/>
      <c r="M154" s="43"/>
      <c r="N154" s="43"/>
      <c r="O154" s="43"/>
      <c r="P154" s="44"/>
      <c r="Q154" s="44"/>
      <c r="R154" s="43"/>
      <c r="S154" s="43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</row>
    <row r="155" spans="2:48" ht="12.75">
      <c r="B155" s="44"/>
      <c r="C155" s="44"/>
      <c r="D155" s="44"/>
      <c r="E155" s="44"/>
      <c r="F155" s="44"/>
      <c r="G155" s="44"/>
      <c r="H155" s="44"/>
      <c r="I155" s="44"/>
      <c r="J155" s="43"/>
      <c r="K155" s="43"/>
      <c r="L155" s="43"/>
      <c r="M155" s="43"/>
      <c r="N155" s="43"/>
      <c r="O155" s="43"/>
      <c r="P155" s="44"/>
      <c r="Q155" s="44"/>
      <c r="R155" s="43"/>
      <c r="S155" s="43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  <c r="AT155" s="49"/>
      <c r="AU155" s="49"/>
      <c r="AV155" s="49"/>
    </row>
    <row r="156" spans="2:48" ht="12.75">
      <c r="B156" s="44"/>
      <c r="C156" s="44"/>
      <c r="D156" s="44"/>
      <c r="E156" s="44"/>
      <c r="F156" s="44"/>
      <c r="G156" s="44"/>
      <c r="H156" s="44"/>
      <c r="I156" s="44"/>
      <c r="J156" s="43"/>
      <c r="K156" s="43"/>
      <c r="L156" s="43"/>
      <c r="M156" s="43"/>
      <c r="N156" s="43"/>
      <c r="O156" s="43"/>
      <c r="P156" s="44"/>
      <c r="Q156" s="44"/>
      <c r="R156" s="43"/>
      <c r="S156" s="43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</row>
    <row r="157" spans="2:48" ht="12.75">
      <c r="B157" s="44"/>
      <c r="C157" s="44"/>
      <c r="D157" s="44"/>
      <c r="E157" s="44"/>
      <c r="F157" s="44"/>
      <c r="G157" s="44"/>
      <c r="H157" s="44"/>
      <c r="I157" s="44"/>
      <c r="J157" s="43"/>
      <c r="K157" s="43"/>
      <c r="L157" s="43"/>
      <c r="M157" s="43"/>
      <c r="N157" s="43"/>
      <c r="O157" s="43"/>
      <c r="P157" s="44"/>
      <c r="Q157" s="44"/>
      <c r="R157" s="43"/>
      <c r="S157" s="43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</row>
    <row r="158" spans="2:48" ht="12.75">
      <c r="B158" s="44"/>
      <c r="C158" s="44"/>
      <c r="D158" s="44"/>
      <c r="E158" s="44"/>
      <c r="F158" s="44"/>
      <c r="G158" s="44"/>
      <c r="H158" s="44"/>
      <c r="I158" s="44"/>
      <c r="J158" s="43"/>
      <c r="K158" s="43"/>
      <c r="L158" s="43"/>
      <c r="M158" s="43"/>
      <c r="N158" s="43"/>
      <c r="O158" s="43"/>
      <c r="P158" s="44"/>
      <c r="Q158" s="44"/>
      <c r="R158" s="43"/>
      <c r="S158" s="43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9"/>
      <c r="AV158" s="49"/>
    </row>
    <row r="159" spans="2:48" ht="12.75">
      <c r="B159" s="44"/>
      <c r="C159" s="44"/>
      <c r="D159" s="44"/>
      <c r="E159" s="44"/>
      <c r="F159" s="44"/>
      <c r="G159" s="44"/>
      <c r="H159" s="44"/>
      <c r="I159" s="44"/>
      <c r="J159" s="43"/>
      <c r="K159" s="43"/>
      <c r="L159" s="43"/>
      <c r="M159" s="43"/>
      <c r="N159" s="43"/>
      <c r="O159" s="43"/>
      <c r="P159" s="44"/>
      <c r="Q159" s="44"/>
      <c r="R159" s="43"/>
      <c r="S159" s="43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</row>
    <row r="160" spans="2:48" ht="12.75">
      <c r="B160" s="44"/>
      <c r="C160" s="44"/>
      <c r="D160" s="44"/>
      <c r="E160" s="44"/>
      <c r="F160" s="44"/>
      <c r="G160" s="44"/>
      <c r="H160" s="44"/>
      <c r="I160" s="44"/>
      <c r="J160" s="43"/>
      <c r="K160" s="43"/>
      <c r="L160" s="43"/>
      <c r="M160" s="43"/>
      <c r="N160" s="43"/>
      <c r="O160" s="43"/>
      <c r="P160" s="44"/>
      <c r="Q160" s="44"/>
      <c r="R160" s="43"/>
      <c r="S160" s="43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9"/>
      <c r="AV160" s="49"/>
    </row>
    <row r="161" spans="2:48" ht="12.75">
      <c r="B161" s="44"/>
      <c r="C161" s="44"/>
      <c r="D161" s="44"/>
      <c r="E161" s="44"/>
      <c r="F161" s="44"/>
      <c r="G161" s="44"/>
      <c r="H161" s="44"/>
      <c r="I161" s="44"/>
      <c r="J161" s="43"/>
      <c r="K161" s="43"/>
      <c r="L161" s="43"/>
      <c r="M161" s="43"/>
      <c r="N161" s="43"/>
      <c r="O161" s="43"/>
      <c r="P161" s="44"/>
      <c r="Q161" s="44"/>
      <c r="R161" s="43"/>
      <c r="S161" s="43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  <c r="AS161" s="49"/>
      <c r="AT161" s="49"/>
      <c r="AU161" s="49"/>
      <c r="AV161" s="49"/>
    </row>
    <row r="162" spans="2:48" ht="12.75">
      <c r="B162" s="44"/>
      <c r="C162" s="44"/>
      <c r="D162" s="44"/>
      <c r="E162" s="44"/>
      <c r="F162" s="44"/>
      <c r="G162" s="44"/>
      <c r="H162" s="44"/>
      <c r="I162" s="44"/>
      <c r="J162" s="43"/>
      <c r="K162" s="43"/>
      <c r="L162" s="43"/>
      <c r="M162" s="43"/>
      <c r="N162" s="43"/>
      <c r="O162" s="43"/>
      <c r="P162" s="44"/>
      <c r="Q162" s="44"/>
      <c r="R162" s="43"/>
      <c r="S162" s="43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49"/>
      <c r="AT162" s="49"/>
      <c r="AU162" s="49"/>
      <c r="AV162" s="49"/>
    </row>
    <row r="163" spans="2:48" ht="12.75">
      <c r="B163" s="44"/>
      <c r="C163" s="44"/>
      <c r="D163" s="44"/>
      <c r="E163" s="44"/>
      <c r="F163" s="44"/>
      <c r="G163" s="44"/>
      <c r="H163" s="44"/>
      <c r="I163" s="44"/>
      <c r="J163" s="43"/>
      <c r="K163" s="43"/>
      <c r="L163" s="43"/>
      <c r="M163" s="43"/>
      <c r="N163" s="43"/>
      <c r="O163" s="43"/>
      <c r="P163" s="44"/>
      <c r="Q163" s="44"/>
      <c r="R163" s="43"/>
      <c r="S163" s="43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49"/>
      <c r="AT163" s="49"/>
      <c r="AU163" s="49"/>
      <c r="AV163" s="49"/>
    </row>
    <row r="164" spans="2:48" ht="12.75">
      <c r="B164" s="44"/>
      <c r="C164" s="44"/>
      <c r="D164" s="44"/>
      <c r="E164" s="44"/>
      <c r="F164" s="44"/>
      <c r="G164" s="44"/>
      <c r="H164" s="44"/>
      <c r="I164" s="44"/>
      <c r="J164" s="43"/>
      <c r="K164" s="43"/>
      <c r="L164" s="43"/>
      <c r="M164" s="43"/>
      <c r="N164" s="43"/>
      <c r="O164" s="43"/>
      <c r="P164" s="44"/>
      <c r="Q164" s="44"/>
      <c r="R164" s="43"/>
      <c r="S164" s="43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  <c r="AU164" s="49"/>
      <c r="AV164" s="49"/>
    </row>
    <row r="165" spans="2:48" ht="12.75">
      <c r="B165" s="44"/>
      <c r="C165" s="44"/>
      <c r="D165" s="44"/>
      <c r="E165" s="44"/>
      <c r="F165" s="44"/>
      <c r="G165" s="44"/>
      <c r="H165" s="44"/>
      <c r="I165" s="44"/>
      <c r="J165" s="43"/>
      <c r="K165" s="43"/>
      <c r="L165" s="43"/>
      <c r="M165" s="43"/>
      <c r="N165" s="43"/>
      <c r="O165" s="43"/>
      <c r="P165" s="44"/>
      <c r="Q165" s="44"/>
      <c r="R165" s="43"/>
      <c r="S165" s="43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</row>
    <row r="166" spans="2:48" ht="12.75">
      <c r="B166" s="44"/>
      <c r="C166" s="44"/>
      <c r="D166" s="44"/>
      <c r="E166" s="44"/>
      <c r="F166" s="44"/>
      <c r="G166" s="44"/>
      <c r="H166" s="44"/>
      <c r="I166" s="44"/>
      <c r="J166" s="43"/>
      <c r="K166" s="43"/>
      <c r="L166" s="43"/>
      <c r="M166" s="43"/>
      <c r="N166" s="43"/>
      <c r="O166" s="43"/>
      <c r="P166" s="44"/>
      <c r="Q166" s="44"/>
      <c r="R166" s="43"/>
      <c r="S166" s="43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  <c r="AU166" s="49"/>
      <c r="AV166" s="49"/>
    </row>
    <row r="167" spans="2:48" ht="12.75">
      <c r="B167" s="44"/>
      <c r="C167" s="44"/>
      <c r="D167" s="44"/>
      <c r="E167" s="44"/>
      <c r="F167" s="44"/>
      <c r="G167" s="44"/>
      <c r="H167" s="44"/>
      <c r="I167" s="44"/>
      <c r="J167" s="43"/>
      <c r="K167" s="43"/>
      <c r="L167" s="43"/>
      <c r="M167" s="43"/>
      <c r="N167" s="43"/>
      <c r="O167" s="43"/>
      <c r="P167" s="44"/>
      <c r="Q167" s="44"/>
      <c r="R167" s="43"/>
      <c r="S167" s="43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</row>
    <row r="168" spans="2:48" ht="12.75">
      <c r="B168" s="44"/>
      <c r="C168" s="44"/>
      <c r="D168" s="44"/>
      <c r="E168" s="44"/>
      <c r="F168" s="44"/>
      <c r="G168" s="44"/>
      <c r="H168" s="44"/>
      <c r="I168" s="44"/>
      <c r="J168" s="43"/>
      <c r="K168" s="43"/>
      <c r="L168" s="43"/>
      <c r="M168" s="43"/>
      <c r="N168" s="43"/>
      <c r="O168" s="43"/>
      <c r="P168" s="44"/>
      <c r="Q168" s="44"/>
      <c r="R168" s="43"/>
      <c r="S168" s="43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9"/>
      <c r="AV168" s="49"/>
    </row>
    <row r="169" spans="2:48" ht="12.75">
      <c r="B169" s="44"/>
      <c r="C169" s="44"/>
      <c r="D169" s="44"/>
      <c r="E169" s="44"/>
      <c r="F169" s="44"/>
      <c r="G169" s="44"/>
      <c r="H169" s="44"/>
      <c r="I169" s="44"/>
      <c r="J169" s="43"/>
      <c r="K169" s="43"/>
      <c r="L169" s="43"/>
      <c r="M169" s="43"/>
      <c r="N169" s="43"/>
      <c r="O169" s="43"/>
      <c r="P169" s="44"/>
      <c r="Q169" s="44"/>
      <c r="R169" s="43"/>
      <c r="S169" s="43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</row>
    <row r="170" spans="2:48" ht="12.75">
      <c r="B170" s="44"/>
      <c r="C170" s="44"/>
      <c r="D170" s="44"/>
      <c r="E170" s="44"/>
      <c r="F170" s="44"/>
      <c r="G170" s="44"/>
      <c r="H170" s="44"/>
      <c r="I170" s="44"/>
      <c r="J170" s="43"/>
      <c r="K170" s="43"/>
      <c r="L170" s="43"/>
      <c r="M170" s="43"/>
      <c r="N170" s="43"/>
      <c r="O170" s="43"/>
      <c r="P170" s="44"/>
      <c r="Q170" s="44"/>
      <c r="R170" s="43"/>
      <c r="S170" s="43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</row>
    <row r="171" spans="2:48" ht="12.75">
      <c r="B171" s="44"/>
      <c r="C171" s="44"/>
      <c r="D171" s="44"/>
      <c r="E171" s="44"/>
      <c r="F171" s="44"/>
      <c r="G171" s="44"/>
      <c r="H171" s="44"/>
      <c r="I171" s="44"/>
      <c r="J171" s="43"/>
      <c r="K171" s="43"/>
      <c r="L171" s="43"/>
      <c r="M171" s="43"/>
      <c r="N171" s="43"/>
      <c r="O171" s="43"/>
      <c r="P171" s="44"/>
      <c r="Q171" s="44"/>
      <c r="R171" s="43"/>
      <c r="S171" s="43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9"/>
      <c r="AV171" s="49"/>
    </row>
    <row r="172" spans="2:48" ht="12.75">
      <c r="B172" s="44"/>
      <c r="C172" s="44"/>
      <c r="D172" s="44"/>
      <c r="E172" s="44"/>
      <c r="F172" s="44"/>
      <c r="G172" s="44"/>
      <c r="H172" s="44"/>
      <c r="I172" s="44"/>
      <c r="J172" s="43"/>
      <c r="K172" s="43"/>
      <c r="L172" s="43"/>
      <c r="M172" s="43"/>
      <c r="N172" s="43"/>
      <c r="O172" s="43"/>
      <c r="P172" s="44"/>
      <c r="Q172" s="44"/>
      <c r="R172" s="43"/>
      <c r="S172" s="43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</row>
    <row r="173" spans="2:48" ht="12.75">
      <c r="B173" s="44"/>
      <c r="C173" s="44"/>
      <c r="D173" s="44"/>
      <c r="E173" s="44"/>
      <c r="F173" s="44"/>
      <c r="G173" s="44"/>
      <c r="H173" s="44"/>
      <c r="I173" s="44"/>
      <c r="J173" s="43"/>
      <c r="K173" s="43"/>
      <c r="L173" s="43"/>
      <c r="M173" s="43"/>
      <c r="N173" s="43"/>
      <c r="O173" s="43"/>
      <c r="P173" s="44"/>
      <c r="Q173" s="44"/>
      <c r="R173" s="43"/>
      <c r="S173" s="43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9"/>
      <c r="AT173" s="49"/>
      <c r="AU173" s="49"/>
      <c r="AV173" s="49"/>
    </row>
    <row r="174" spans="2:48" ht="12.75">
      <c r="B174" s="44"/>
      <c r="C174" s="44"/>
      <c r="D174" s="44"/>
      <c r="E174" s="44"/>
      <c r="F174" s="44"/>
      <c r="G174" s="44"/>
      <c r="H174" s="44"/>
      <c r="I174" s="44"/>
      <c r="J174" s="43"/>
      <c r="K174" s="43"/>
      <c r="L174" s="43"/>
      <c r="M174" s="43"/>
      <c r="N174" s="43"/>
      <c r="O174" s="43"/>
      <c r="P174" s="44"/>
      <c r="Q174" s="44"/>
      <c r="R174" s="43"/>
      <c r="S174" s="43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</row>
    <row r="175" spans="2:48" ht="12.75">
      <c r="B175" s="44"/>
      <c r="C175" s="44"/>
      <c r="D175" s="44"/>
      <c r="E175" s="44"/>
      <c r="F175" s="44"/>
      <c r="G175" s="44"/>
      <c r="H175" s="44"/>
      <c r="I175" s="44"/>
      <c r="J175" s="43"/>
      <c r="K175" s="43"/>
      <c r="L175" s="43"/>
      <c r="M175" s="43"/>
      <c r="N175" s="43"/>
      <c r="O175" s="43"/>
      <c r="P175" s="44"/>
      <c r="Q175" s="44"/>
      <c r="R175" s="43"/>
      <c r="S175" s="43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9"/>
      <c r="AT175" s="49"/>
      <c r="AU175" s="49"/>
      <c r="AV175" s="49"/>
    </row>
    <row r="176" spans="2:48" ht="12.75">
      <c r="B176" s="44"/>
      <c r="C176" s="44"/>
      <c r="D176" s="44"/>
      <c r="E176" s="44"/>
      <c r="F176" s="44"/>
      <c r="G176" s="44"/>
      <c r="H176" s="44"/>
      <c r="I176" s="44"/>
      <c r="J176" s="43"/>
      <c r="K176" s="43"/>
      <c r="L176" s="43"/>
      <c r="M176" s="43"/>
      <c r="N176" s="43"/>
      <c r="O176" s="43"/>
      <c r="P176" s="44"/>
      <c r="Q176" s="44"/>
      <c r="R176" s="43"/>
      <c r="S176" s="43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9"/>
      <c r="AT176" s="49"/>
      <c r="AU176" s="49"/>
      <c r="AV176" s="49"/>
    </row>
    <row r="177" spans="2:48" ht="12.75">
      <c r="B177" s="44"/>
      <c r="C177" s="44"/>
      <c r="D177" s="44"/>
      <c r="E177" s="44"/>
      <c r="F177" s="44"/>
      <c r="G177" s="44"/>
      <c r="H177" s="44"/>
      <c r="I177" s="44"/>
      <c r="J177" s="43"/>
      <c r="K177" s="43"/>
      <c r="L177" s="43"/>
      <c r="M177" s="43"/>
      <c r="N177" s="43"/>
      <c r="O177" s="43"/>
      <c r="P177" s="44"/>
      <c r="Q177" s="44"/>
      <c r="R177" s="43"/>
      <c r="S177" s="43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</row>
    <row r="178" spans="2:48" ht="12.75">
      <c r="B178" s="44"/>
      <c r="C178" s="44"/>
      <c r="D178" s="44"/>
      <c r="E178" s="44"/>
      <c r="F178" s="44"/>
      <c r="G178" s="44"/>
      <c r="H178" s="44"/>
      <c r="I178" s="44"/>
      <c r="J178" s="43"/>
      <c r="K178" s="43"/>
      <c r="L178" s="43"/>
      <c r="M178" s="43"/>
      <c r="N178" s="43"/>
      <c r="O178" s="43"/>
      <c r="P178" s="44"/>
      <c r="Q178" s="44"/>
      <c r="R178" s="43"/>
      <c r="S178" s="43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  <c r="AT178" s="49"/>
      <c r="AU178" s="49"/>
      <c r="AV178" s="49"/>
    </row>
    <row r="179" spans="2:48" ht="12.75">
      <c r="B179" s="44"/>
      <c r="C179" s="44"/>
      <c r="D179" s="44"/>
      <c r="E179" s="44"/>
      <c r="F179" s="44"/>
      <c r="G179" s="44"/>
      <c r="H179" s="44"/>
      <c r="I179" s="44"/>
      <c r="J179" s="43"/>
      <c r="K179" s="43"/>
      <c r="L179" s="43"/>
      <c r="M179" s="43"/>
      <c r="N179" s="43"/>
      <c r="O179" s="43"/>
      <c r="P179" s="44"/>
      <c r="Q179" s="44"/>
      <c r="R179" s="43"/>
      <c r="S179" s="43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  <c r="AV179" s="49"/>
    </row>
    <row r="180" spans="2:48" ht="12.75">
      <c r="B180" s="44"/>
      <c r="C180" s="44"/>
      <c r="D180" s="44"/>
      <c r="E180" s="44"/>
      <c r="F180" s="44"/>
      <c r="G180" s="44"/>
      <c r="H180" s="44"/>
      <c r="I180" s="44"/>
      <c r="J180" s="43"/>
      <c r="K180" s="43"/>
      <c r="L180" s="43"/>
      <c r="M180" s="43"/>
      <c r="N180" s="43"/>
      <c r="O180" s="43"/>
      <c r="P180" s="44"/>
      <c r="Q180" s="44"/>
      <c r="R180" s="43"/>
      <c r="S180" s="43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</row>
    <row r="181" spans="2:48" ht="12.75">
      <c r="B181" s="44"/>
      <c r="C181" s="44"/>
      <c r="D181" s="44"/>
      <c r="E181" s="44"/>
      <c r="F181" s="44"/>
      <c r="G181" s="44"/>
      <c r="H181" s="44"/>
      <c r="I181" s="44"/>
      <c r="J181" s="43"/>
      <c r="K181" s="43"/>
      <c r="L181" s="43"/>
      <c r="M181" s="43"/>
      <c r="N181" s="43"/>
      <c r="O181" s="43"/>
      <c r="P181" s="44"/>
      <c r="Q181" s="44"/>
      <c r="R181" s="43"/>
      <c r="S181" s="43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49"/>
      <c r="AT181" s="49"/>
      <c r="AU181" s="49"/>
      <c r="AV181" s="49"/>
    </row>
    <row r="182" spans="2:48" ht="12.75">
      <c r="B182" s="44"/>
      <c r="C182" s="44"/>
      <c r="D182" s="44"/>
      <c r="E182" s="44"/>
      <c r="F182" s="44"/>
      <c r="G182" s="44"/>
      <c r="H182" s="44"/>
      <c r="I182" s="44"/>
      <c r="J182" s="43"/>
      <c r="K182" s="43"/>
      <c r="L182" s="43"/>
      <c r="M182" s="43"/>
      <c r="N182" s="43"/>
      <c r="O182" s="43"/>
      <c r="P182" s="44"/>
      <c r="Q182" s="44"/>
      <c r="R182" s="43"/>
      <c r="S182" s="43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9"/>
      <c r="AT182" s="49"/>
      <c r="AU182" s="49"/>
      <c r="AV182" s="49"/>
    </row>
    <row r="183" spans="2:48" ht="12.75">
      <c r="B183" s="44"/>
      <c r="C183" s="44"/>
      <c r="D183" s="44"/>
      <c r="E183" s="44"/>
      <c r="F183" s="44"/>
      <c r="G183" s="44"/>
      <c r="H183" s="44"/>
      <c r="I183" s="44"/>
      <c r="J183" s="43"/>
      <c r="K183" s="43"/>
      <c r="L183" s="43"/>
      <c r="M183" s="43"/>
      <c r="N183" s="43"/>
      <c r="O183" s="43"/>
      <c r="P183" s="44"/>
      <c r="Q183" s="44"/>
      <c r="R183" s="43"/>
      <c r="S183" s="43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</row>
    <row r="184" spans="2:48" ht="12.75">
      <c r="B184" s="44"/>
      <c r="C184" s="44"/>
      <c r="D184" s="44"/>
      <c r="E184" s="44"/>
      <c r="F184" s="44"/>
      <c r="G184" s="44"/>
      <c r="H184" s="44"/>
      <c r="I184" s="44"/>
      <c r="J184" s="43"/>
      <c r="K184" s="43"/>
      <c r="L184" s="43"/>
      <c r="M184" s="43"/>
      <c r="N184" s="43"/>
      <c r="O184" s="43"/>
      <c r="P184" s="44"/>
      <c r="Q184" s="44"/>
      <c r="R184" s="43"/>
      <c r="S184" s="43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</row>
    <row r="185" spans="2:48" ht="12.75">
      <c r="B185" s="44"/>
      <c r="C185" s="44"/>
      <c r="D185" s="44"/>
      <c r="E185" s="44"/>
      <c r="F185" s="44"/>
      <c r="G185" s="44"/>
      <c r="H185" s="44"/>
      <c r="I185" s="44"/>
      <c r="J185" s="43"/>
      <c r="K185" s="43"/>
      <c r="L185" s="43"/>
      <c r="M185" s="43"/>
      <c r="N185" s="43"/>
      <c r="O185" s="43"/>
      <c r="P185" s="44"/>
      <c r="Q185" s="44"/>
      <c r="R185" s="43"/>
      <c r="S185" s="43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</row>
    <row r="186" spans="2:48" ht="12.75">
      <c r="B186" s="44"/>
      <c r="C186" s="44"/>
      <c r="D186" s="44"/>
      <c r="E186" s="44"/>
      <c r="F186" s="44"/>
      <c r="G186" s="44"/>
      <c r="H186" s="44"/>
      <c r="I186" s="44"/>
      <c r="J186" s="43"/>
      <c r="K186" s="43"/>
      <c r="L186" s="43"/>
      <c r="M186" s="43"/>
      <c r="N186" s="43"/>
      <c r="O186" s="43"/>
      <c r="P186" s="44"/>
      <c r="Q186" s="44"/>
      <c r="R186" s="43"/>
      <c r="S186" s="43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9"/>
      <c r="AT186" s="49"/>
      <c r="AU186" s="49"/>
      <c r="AV186" s="49"/>
    </row>
    <row r="187" spans="2:48" ht="12.75">
      <c r="B187" s="44"/>
      <c r="C187" s="44"/>
      <c r="D187" s="44"/>
      <c r="E187" s="44"/>
      <c r="F187" s="44"/>
      <c r="G187" s="44"/>
      <c r="H187" s="44"/>
      <c r="I187" s="44"/>
      <c r="J187" s="43"/>
      <c r="K187" s="43"/>
      <c r="L187" s="43"/>
      <c r="M187" s="43"/>
      <c r="N187" s="43"/>
      <c r="O187" s="43"/>
      <c r="P187" s="44"/>
      <c r="Q187" s="44"/>
      <c r="R187" s="43"/>
      <c r="S187" s="43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9"/>
      <c r="AT187" s="49"/>
      <c r="AU187" s="49"/>
      <c r="AV187" s="49"/>
    </row>
    <row r="188" spans="2:48" ht="12.75">
      <c r="B188" s="44"/>
      <c r="C188" s="44"/>
      <c r="D188" s="44"/>
      <c r="E188" s="44"/>
      <c r="F188" s="44"/>
      <c r="G188" s="44"/>
      <c r="H188" s="44"/>
      <c r="I188" s="44"/>
      <c r="J188" s="43"/>
      <c r="K188" s="43"/>
      <c r="L188" s="43"/>
      <c r="M188" s="43"/>
      <c r="N188" s="43"/>
      <c r="O188" s="43"/>
      <c r="P188" s="44"/>
      <c r="Q188" s="44"/>
      <c r="R188" s="43"/>
      <c r="S188" s="43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</row>
    <row r="189" spans="2:48" ht="12.75">
      <c r="B189" s="44"/>
      <c r="C189" s="44"/>
      <c r="D189" s="44"/>
      <c r="E189" s="44"/>
      <c r="F189" s="44"/>
      <c r="G189" s="44"/>
      <c r="H189" s="44"/>
      <c r="I189" s="44"/>
      <c r="J189" s="43"/>
      <c r="K189" s="43"/>
      <c r="L189" s="43"/>
      <c r="M189" s="43"/>
      <c r="N189" s="43"/>
      <c r="O189" s="43"/>
      <c r="P189" s="44"/>
      <c r="Q189" s="44"/>
      <c r="R189" s="43"/>
      <c r="S189" s="43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49"/>
      <c r="AT189" s="49"/>
      <c r="AU189" s="49"/>
      <c r="AV189" s="49"/>
    </row>
    <row r="190" spans="2:48" ht="12.75">
      <c r="B190" s="44"/>
      <c r="C190" s="44"/>
      <c r="D190" s="44"/>
      <c r="E190" s="44"/>
      <c r="F190" s="44"/>
      <c r="G190" s="44"/>
      <c r="H190" s="44"/>
      <c r="I190" s="44"/>
      <c r="J190" s="43"/>
      <c r="K190" s="43"/>
      <c r="L190" s="43"/>
      <c r="M190" s="43"/>
      <c r="N190" s="43"/>
      <c r="O190" s="43"/>
      <c r="P190" s="44"/>
      <c r="Q190" s="44"/>
      <c r="R190" s="43"/>
      <c r="S190" s="43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  <c r="AT190" s="49"/>
      <c r="AU190" s="49"/>
      <c r="AV190" s="49"/>
    </row>
    <row r="191" spans="2:48" ht="12.75">
      <c r="B191" s="44"/>
      <c r="C191" s="44"/>
      <c r="D191" s="44"/>
      <c r="E191" s="44"/>
      <c r="F191" s="44"/>
      <c r="G191" s="44"/>
      <c r="H191" s="44"/>
      <c r="I191" s="44"/>
      <c r="J191" s="43"/>
      <c r="K191" s="43"/>
      <c r="L191" s="43"/>
      <c r="M191" s="43"/>
      <c r="N191" s="43"/>
      <c r="O191" s="43"/>
      <c r="P191" s="44"/>
      <c r="Q191" s="44"/>
      <c r="R191" s="43"/>
      <c r="S191" s="43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9"/>
      <c r="AV191" s="49"/>
    </row>
    <row r="192" spans="2:48" ht="12.75">
      <c r="B192" s="44"/>
      <c r="C192" s="44"/>
      <c r="D192" s="44"/>
      <c r="E192" s="44"/>
      <c r="F192" s="44"/>
      <c r="G192" s="44"/>
      <c r="H192" s="44"/>
      <c r="I192" s="44"/>
      <c r="J192" s="43"/>
      <c r="K192" s="43"/>
      <c r="L192" s="43"/>
      <c r="M192" s="43"/>
      <c r="N192" s="43"/>
      <c r="O192" s="43"/>
      <c r="P192" s="44"/>
      <c r="Q192" s="44"/>
      <c r="R192" s="43"/>
      <c r="S192" s="43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9"/>
      <c r="AV192" s="49"/>
    </row>
    <row r="193" spans="2:48" ht="12.75">
      <c r="B193" s="44"/>
      <c r="C193" s="44"/>
      <c r="D193" s="44"/>
      <c r="E193" s="44"/>
      <c r="F193" s="44"/>
      <c r="G193" s="44"/>
      <c r="H193" s="44"/>
      <c r="I193" s="44"/>
      <c r="J193" s="43"/>
      <c r="K193" s="43"/>
      <c r="L193" s="43"/>
      <c r="M193" s="43"/>
      <c r="N193" s="43"/>
      <c r="O193" s="43"/>
      <c r="P193" s="44"/>
      <c r="Q193" s="44"/>
      <c r="R193" s="43"/>
      <c r="S193" s="43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  <c r="AT193" s="49"/>
      <c r="AU193" s="49"/>
      <c r="AV193" s="49"/>
    </row>
    <row r="194" spans="2:48" ht="12.75">
      <c r="B194" s="44"/>
      <c r="C194" s="44"/>
      <c r="D194" s="44"/>
      <c r="E194" s="44"/>
      <c r="F194" s="44"/>
      <c r="G194" s="44"/>
      <c r="H194" s="44"/>
      <c r="I194" s="44"/>
      <c r="J194" s="43"/>
      <c r="K194" s="43"/>
      <c r="L194" s="43"/>
      <c r="M194" s="43"/>
      <c r="N194" s="43"/>
      <c r="O194" s="43"/>
      <c r="P194" s="44"/>
      <c r="Q194" s="44"/>
      <c r="R194" s="43"/>
      <c r="S194" s="43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  <c r="AS194" s="49"/>
      <c r="AT194" s="49"/>
      <c r="AU194" s="49"/>
      <c r="AV194" s="49"/>
    </row>
    <row r="195" spans="2:48" ht="12.75">
      <c r="B195" s="44"/>
      <c r="C195" s="44"/>
      <c r="D195" s="44"/>
      <c r="E195" s="44"/>
      <c r="F195" s="44"/>
      <c r="G195" s="44"/>
      <c r="H195" s="44"/>
      <c r="I195" s="44"/>
      <c r="J195" s="43"/>
      <c r="K195" s="43"/>
      <c r="L195" s="43"/>
      <c r="M195" s="43"/>
      <c r="N195" s="43"/>
      <c r="O195" s="43"/>
      <c r="P195" s="44"/>
      <c r="Q195" s="44"/>
      <c r="R195" s="43"/>
      <c r="S195" s="43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9"/>
      <c r="AV195" s="49"/>
    </row>
    <row r="196" spans="2:48" ht="12.75">
      <c r="B196" s="44"/>
      <c r="C196" s="44"/>
      <c r="D196" s="44"/>
      <c r="E196" s="44"/>
      <c r="F196" s="44"/>
      <c r="G196" s="44"/>
      <c r="H196" s="44"/>
      <c r="I196" s="44"/>
      <c r="J196" s="43"/>
      <c r="K196" s="43"/>
      <c r="L196" s="43"/>
      <c r="M196" s="43"/>
      <c r="N196" s="43"/>
      <c r="O196" s="43"/>
      <c r="P196" s="44"/>
      <c r="Q196" s="44"/>
      <c r="R196" s="43"/>
      <c r="S196" s="43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49"/>
      <c r="AS196" s="49"/>
      <c r="AT196" s="49"/>
      <c r="AU196" s="49"/>
      <c r="AV196" s="49"/>
    </row>
    <row r="197" spans="2:48" ht="12.75">
      <c r="B197" s="44"/>
      <c r="C197" s="44"/>
      <c r="D197" s="44"/>
      <c r="E197" s="44"/>
      <c r="F197" s="44"/>
      <c r="G197" s="44"/>
      <c r="H197" s="44"/>
      <c r="I197" s="44"/>
      <c r="J197" s="43"/>
      <c r="K197" s="43"/>
      <c r="L197" s="43"/>
      <c r="M197" s="43"/>
      <c r="N197" s="43"/>
      <c r="O197" s="43"/>
      <c r="P197" s="44"/>
      <c r="Q197" s="44"/>
      <c r="R197" s="43"/>
      <c r="S197" s="43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49"/>
      <c r="AS197" s="49"/>
      <c r="AT197" s="49"/>
      <c r="AU197" s="49"/>
      <c r="AV197" s="49"/>
    </row>
    <row r="198" spans="2:48" ht="12.75">
      <c r="B198" s="44"/>
      <c r="C198" s="44"/>
      <c r="D198" s="44"/>
      <c r="E198" s="44"/>
      <c r="F198" s="44"/>
      <c r="G198" s="44"/>
      <c r="H198" s="44"/>
      <c r="I198" s="44"/>
      <c r="J198" s="43"/>
      <c r="K198" s="43"/>
      <c r="L198" s="43"/>
      <c r="M198" s="43"/>
      <c r="N198" s="43"/>
      <c r="O198" s="43"/>
      <c r="P198" s="44"/>
      <c r="Q198" s="44"/>
      <c r="R198" s="43"/>
      <c r="S198" s="43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  <c r="AT198" s="49"/>
      <c r="AU198" s="49"/>
      <c r="AV198" s="49"/>
    </row>
    <row r="199" spans="2:48" ht="12.75">
      <c r="B199" s="44"/>
      <c r="C199" s="44"/>
      <c r="D199" s="44"/>
      <c r="E199" s="44"/>
      <c r="F199" s="44"/>
      <c r="G199" s="44"/>
      <c r="H199" s="44"/>
      <c r="I199" s="44"/>
      <c r="J199" s="43"/>
      <c r="K199" s="43"/>
      <c r="L199" s="43"/>
      <c r="M199" s="43"/>
      <c r="N199" s="43"/>
      <c r="O199" s="43"/>
      <c r="P199" s="44"/>
      <c r="Q199" s="44"/>
      <c r="R199" s="43"/>
      <c r="S199" s="43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  <c r="AT199" s="49"/>
      <c r="AU199" s="49"/>
      <c r="AV199" s="49"/>
    </row>
    <row r="200" spans="2:48" ht="12.75">
      <c r="B200" s="44"/>
      <c r="C200" s="44"/>
      <c r="D200" s="44"/>
      <c r="E200" s="44"/>
      <c r="F200" s="44"/>
      <c r="G200" s="44"/>
      <c r="H200" s="44"/>
      <c r="I200" s="44"/>
      <c r="J200" s="43"/>
      <c r="K200" s="43"/>
      <c r="L200" s="43"/>
      <c r="M200" s="43"/>
      <c r="N200" s="43"/>
      <c r="O200" s="43"/>
      <c r="P200" s="44"/>
      <c r="Q200" s="44"/>
      <c r="R200" s="43"/>
      <c r="S200" s="43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</row>
    <row r="201" spans="2:48" ht="12.75">
      <c r="B201" s="44"/>
      <c r="C201" s="44"/>
      <c r="D201" s="44"/>
      <c r="E201" s="44"/>
      <c r="F201" s="44"/>
      <c r="G201" s="44"/>
      <c r="H201" s="44"/>
      <c r="I201" s="44"/>
      <c r="J201" s="43"/>
      <c r="K201" s="43"/>
      <c r="L201" s="43"/>
      <c r="M201" s="43"/>
      <c r="N201" s="43"/>
      <c r="O201" s="43"/>
      <c r="P201" s="44"/>
      <c r="Q201" s="44"/>
      <c r="R201" s="43"/>
      <c r="S201" s="43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49"/>
      <c r="AV201" s="49"/>
    </row>
    <row r="202" spans="2:48" ht="12.75">
      <c r="B202" s="44"/>
      <c r="C202" s="44"/>
      <c r="D202" s="44"/>
      <c r="E202" s="44"/>
      <c r="F202" s="44"/>
      <c r="G202" s="44"/>
      <c r="H202" s="44"/>
      <c r="I202" s="44"/>
      <c r="J202" s="43"/>
      <c r="K202" s="43"/>
      <c r="L202" s="43"/>
      <c r="M202" s="43"/>
      <c r="N202" s="43"/>
      <c r="O202" s="43"/>
      <c r="P202" s="44"/>
      <c r="Q202" s="44"/>
      <c r="R202" s="43"/>
      <c r="S202" s="43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  <c r="AV202" s="49"/>
    </row>
    <row r="203" spans="2:48" ht="12.75">
      <c r="B203" s="44"/>
      <c r="C203" s="44"/>
      <c r="D203" s="44"/>
      <c r="E203" s="44"/>
      <c r="F203" s="44"/>
      <c r="G203" s="44"/>
      <c r="H203" s="44"/>
      <c r="I203" s="44"/>
      <c r="J203" s="43"/>
      <c r="K203" s="43"/>
      <c r="L203" s="43"/>
      <c r="M203" s="43"/>
      <c r="N203" s="43"/>
      <c r="O203" s="43"/>
      <c r="P203" s="44"/>
      <c r="Q203" s="44"/>
      <c r="R203" s="43"/>
      <c r="S203" s="43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  <c r="AR203" s="49"/>
      <c r="AS203" s="49"/>
      <c r="AT203" s="49"/>
      <c r="AU203" s="49"/>
      <c r="AV203" s="49"/>
    </row>
    <row r="204" spans="2:48" ht="12.75">
      <c r="B204" s="44"/>
      <c r="C204" s="44"/>
      <c r="D204" s="44"/>
      <c r="E204" s="44"/>
      <c r="F204" s="44"/>
      <c r="G204" s="44"/>
      <c r="H204" s="44"/>
      <c r="I204" s="44"/>
      <c r="J204" s="43"/>
      <c r="K204" s="43"/>
      <c r="L204" s="43"/>
      <c r="M204" s="43"/>
      <c r="N204" s="43"/>
      <c r="O204" s="43"/>
      <c r="P204" s="44"/>
      <c r="Q204" s="44"/>
      <c r="R204" s="43"/>
      <c r="S204" s="43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  <c r="AL204" s="49"/>
      <c r="AM204" s="49"/>
      <c r="AN204" s="49"/>
      <c r="AO204" s="49"/>
      <c r="AP204" s="49"/>
      <c r="AQ204" s="49"/>
      <c r="AR204" s="49"/>
      <c r="AS204" s="49"/>
      <c r="AT204" s="49"/>
      <c r="AU204" s="49"/>
      <c r="AV204" s="49"/>
    </row>
    <row r="205" spans="2:48" ht="12.75">
      <c r="B205" s="44"/>
      <c r="C205" s="44"/>
      <c r="D205" s="44"/>
      <c r="E205" s="44"/>
      <c r="F205" s="44"/>
      <c r="G205" s="44"/>
      <c r="H205" s="44"/>
      <c r="I205" s="44"/>
      <c r="J205" s="43"/>
      <c r="K205" s="43"/>
      <c r="L205" s="43"/>
      <c r="M205" s="43"/>
      <c r="N205" s="43"/>
      <c r="O205" s="43"/>
      <c r="P205" s="44"/>
      <c r="Q205" s="44"/>
      <c r="R205" s="43"/>
      <c r="S205" s="43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  <c r="AP205" s="49"/>
      <c r="AQ205" s="49"/>
      <c r="AR205" s="49"/>
      <c r="AS205" s="49"/>
      <c r="AT205" s="49"/>
      <c r="AU205" s="49"/>
      <c r="AV205" s="49"/>
    </row>
    <row r="206" spans="2:48" ht="12.75">
      <c r="B206" s="44"/>
      <c r="C206" s="44"/>
      <c r="D206" s="44"/>
      <c r="E206" s="44"/>
      <c r="F206" s="44"/>
      <c r="G206" s="44"/>
      <c r="H206" s="44"/>
      <c r="I206" s="44"/>
      <c r="J206" s="43"/>
      <c r="K206" s="43"/>
      <c r="L206" s="43"/>
      <c r="M206" s="43"/>
      <c r="N206" s="43"/>
      <c r="O206" s="43"/>
      <c r="P206" s="44"/>
      <c r="Q206" s="44"/>
      <c r="R206" s="43"/>
      <c r="S206" s="43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</row>
    <row r="207" spans="2:48" ht="12.75">
      <c r="B207" s="44"/>
      <c r="C207" s="44"/>
      <c r="D207" s="44"/>
      <c r="E207" s="44"/>
      <c r="F207" s="44"/>
      <c r="G207" s="44"/>
      <c r="H207" s="44"/>
      <c r="I207" s="44"/>
      <c r="J207" s="43"/>
      <c r="K207" s="43"/>
      <c r="L207" s="43"/>
      <c r="M207" s="43"/>
      <c r="N207" s="43"/>
      <c r="O207" s="43"/>
      <c r="P207" s="44"/>
      <c r="Q207" s="44"/>
      <c r="R207" s="43"/>
      <c r="S207" s="43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</row>
    <row r="208" spans="2:48" ht="12.75">
      <c r="B208" s="44"/>
      <c r="C208" s="44"/>
      <c r="D208" s="44"/>
      <c r="E208" s="44"/>
      <c r="F208" s="44"/>
      <c r="G208" s="44"/>
      <c r="H208" s="44"/>
      <c r="I208" s="44"/>
      <c r="J208" s="43"/>
      <c r="K208" s="43"/>
      <c r="L208" s="43"/>
      <c r="M208" s="43"/>
      <c r="N208" s="43"/>
      <c r="O208" s="43"/>
      <c r="P208" s="44"/>
      <c r="Q208" s="44"/>
      <c r="R208" s="43"/>
      <c r="S208" s="43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  <c r="AP208" s="49"/>
      <c r="AQ208" s="49"/>
      <c r="AR208" s="49"/>
      <c r="AS208" s="49"/>
      <c r="AT208" s="49"/>
      <c r="AU208" s="49"/>
      <c r="AV208" s="49"/>
    </row>
    <row r="209" spans="2:48" ht="12.75">
      <c r="B209" s="44"/>
      <c r="C209" s="44"/>
      <c r="D209" s="44"/>
      <c r="E209" s="44"/>
      <c r="F209" s="44"/>
      <c r="G209" s="44"/>
      <c r="H209" s="44"/>
      <c r="I209" s="44"/>
      <c r="J209" s="43"/>
      <c r="K209" s="43"/>
      <c r="L209" s="43"/>
      <c r="M209" s="43"/>
      <c r="N209" s="43"/>
      <c r="O209" s="43"/>
      <c r="P209" s="44"/>
      <c r="Q209" s="44"/>
      <c r="R209" s="43"/>
      <c r="S209" s="43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  <c r="AV209" s="49"/>
    </row>
    <row r="210" spans="2:48" ht="12.75">
      <c r="B210" s="44"/>
      <c r="C210" s="44"/>
      <c r="D210" s="44"/>
      <c r="E210" s="44"/>
      <c r="F210" s="44"/>
      <c r="G210" s="44"/>
      <c r="H210" s="44"/>
      <c r="I210" s="44"/>
      <c r="J210" s="43"/>
      <c r="K210" s="43"/>
      <c r="L210" s="43"/>
      <c r="M210" s="43"/>
      <c r="N210" s="43"/>
      <c r="O210" s="43"/>
      <c r="P210" s="44"/>
      <c r="Q210" s="44"/>
      <c r="R210" s="43"/>
      <c r="S210" s="43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  <c r="AP210" s="49"/>
      <c r="AQ210" s="49"/>
      <c r="AR210" s="49"/>
      <c r="AS210" s="49"/>
      <c r="AT210" s="49"/>
      <c r="AU210" s="49"/>
      <c r="AV210" s="49"/>
    </row>
    <row r="211" spans="2:48" ht="12.75">
      <c r="B211" s="44"/>
      <c r="C211" s="44"/>
      <c r="D211" s="44"/>
      <c r="E211" s="44"/>
      <c r="F211" s="44"/>
      <c r="G211" s="44"/>
      <c r="H211" s="44"/>
      <c r="I211" s="44"/>
      <c r="J211" s="43"/>
      <c r="K211" s="43"/>
      <c r="L211" s="43"/>
      <c r="M211" s="43"/>
      <c r="N211" s="43"/>
      <c r="O211" s="43"/>
      <c r="P211" s="44"/>
      <c r="Q211" s="44"/>
      <c r="R211" s="43"/>
      <c r="S211" s="43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/>
      <c r="AV211" s="49"/>
    </row>
    <row r="212" spans="2:48" ht="12.75">
      <c r="B212" s="44"/>
      <c r="C212" s="44"/>
      <c r="D212" s="44"/>
      <c r="E212" s="44"/>
      <c r="F212" s="44"/>
      <c r="G212" s="44"/>
      <c r="H212" s="44"/>
      <c r="I212" s="44"/>
      <c r="J212" s="43"/>
      <c r="K212" s="43"/>
      <c r="L212" s="43"/>
      <c r="M212" s="43"/>
      <c r="N212" s="43"/>
      <c r="O212" s="43"/>
      <c r="P212" s="44"/>
      <c r="Q212" s="44"/>
      <c r="R212" s="43"/>
      <c r="S212" s="43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  <c r="AP212" s="49"/>
      <c r="AQ212" s="49"/>
      <c r="AR212" s="49"/>
      <c r="AS212" s="49"/>
      <c r="AT212" s="49"/>
      <c r="AU212" s="49"/>
      <c r="AV212" s="49"/>
    </row>
    <row r="213" spans="2:48" ht="12.75">
      <c r="B213" s="44"/>
      <c r="C213" s="44"/>
      <c r="D213" s="44"/>
      <c r="E213" s="44"/>
      <c r="F213" s="44"/>
      <c r="G213" s="44"/>
      <c r="H213" s="44"/>
      <c r="I213" s="44"/>
      <c r="J213" s="43"/>
      <c r="K213" s="43"/>
      <c r="L213" s="43"/>
      <c r="M213" s="43"/>
      <c r="N213" s="43"/>
      <c r="O213" s="43"/>
      <c r="P213" s="44"/>
      <c r="Q213" s="44"/>
      <c r="R213" s="43"/>
      <c r="S213" s="43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  <c r="AL213" s="49"/>
      <c r="AM213" s="49"/>
      <c r="AN213" s="49"/>
      <c r="AO213" s="49"/>
      <c r="AP213" s="49"/>
      <c r="AQ213" s="49"/>
      <c r="AR213" s="49"/>
      <c r="AS213" s="49"/>
      <c r="AT213" s="49"/>
      <c r="AU213" s="49"/>
      <c r="AV213" s="49"/>
    </row>
    <row r="214" spans="2:48" ht="12.75">
      <c r="B214" s="44"/>
      <c r="C214" s="44"/>
      <c r="D214" s="44"/>
      <c r="E214" s="44"/>
      <c r="F214" s="44"/>
      <c r="G214" s="44"/>
      <c r="H214" s="44"/>
      <c r="I214" s="44"/>
      <c r="J214" s="43"/>
      <c r="K214" s="43"/>
      <c r="L214" s="43"/>
      <c r="M214" s="43"/>
      <c r="N214" s="43"/>
      <c r="O214" s="43"/>
      <c r="P214" s="44"/>
      <c r="Q214" s="44"/>
      <c r="R214" s="43"/>
      <c r="S214" s="43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  <c r="AP214" s="49"/>
      <c r="AQ214" s="49"/>
      <c r="AR214" s="49"/>
      <c r="AS214" s="49"/>
      <c r="AT214" s="49"/>
      <c r="AU214" s="49"/>
      <c r="AV214" s="49"/>
    </row>
    <row r="215" spans="2:48" ht="12.75">
      <c r="B215" s="44"/>
      <c r="C215" s="44"/>
      <c r="D215" s="44"/>
      <c r="E215" s="44"/>
      <c r="F215" s="44"/>
      <c r="G215" s="44"/>
      <c r="H215" s="44"/>
      <c r="I215" s="44"/>
      <c r="J215" s="43"/>
      <c r="K215" s="43"/>
      <c r="L215" s="43"/>
      <c r="M215" s="43"/>
      <c r="N215" s="43"/>
      <c r="O215" s="43"/>
      <c r="P215" s="44"/>
      <c r="Q215" s="44"/>
      <c r="R215" s="43"/>
      <c r="S215" s="43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  <c r="AL215" s="49"/>
      <c r="AM215" s="49"/>
      <c r="AN215" s="49"/>
      <c r="AO215" s="49"/>
      <c r="AP215" s="49"/>
      <c r="AQ215" s="49"/>
      <c r="AR215" s="49"/>
      <c r="AS215" s="49"/>
      <c r="AT215" s="49"/>
      <c r="AU215" s="49"/>
      <c r="AV215" s="49"/>
    </row>
    <row r="216" spans="2:48" ht="12.75">
      <c r="B216" s="44"/>
      <c r="C216" s="44"/>
      <c r="D216" s="44"/>
      <c r="E216" s="44"/>
      <c r="F216" s="44"/>
      <c r="G216" s="44"/>
      <c r="H216" s="44"/>
      <c r="I216" s="44"/>
      <c r="J216" s="43"/>
      <c r="K216" s="43"/>
      <c r="L216" s="43"/>
      <c r="M216" s="43"/>
      <c r="N216" s="43"/>
      <c r="O216" s="43"/>
      <c r="P216" s="44"/>
      <c r="Q216" s="44"/>
      <c r="R216" s="43"/>
      <c r="S216" s="43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  <c r="AP216" s="49"/>
      <c r="AQ216" s="49"/>
      <c r="AR216" s="49"/>
      <c r="AS216" s="49"/>
      <c r="AT216" s="49"/>
      <c r="AU216" s="49"/>
      <c r="AV216" s="49"/>
    </row>
    <row r="217" spans="2:48" ht="12.75">
      <c r="B217" s="44"/>
      <c r="C217" s="44"/>
      <c r="D217" s="44"/>
      <c r="E217" s="44"/>
      <c r="F217" s="44"/>
      <c r="G217" s="44"/>
      <c r="H217" s="44"/>
      <c r="I217" s="44"/>
      <c r="J217" s="43"/>
      <c r="K217" s="43"/>
      <c r="L217" s="43"/>
      <c r="M217" s="43"/>
      <c r="N217" s="43"/>
      <c r="O217" s="43"/>
      <c r="P217" s="44"/>
      <c r="Q217" s="44"/>
      <c r="R217" s="43"/>
      <c r="S217" s="43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  <c r="AL217" s="49"/>
      <c r="AM217" s="49"/>
      <c r="AN217" s="49"/>
      <c r="AO217" s="49"/>
      <c r="AP217" s="49"/>
      <c r="AQ217" s="49"/>
      <c r="AR217" s="49"/>
      <c r="AS217" s="49"/>
      <c r="AT217" s="49"/>
      <c r="AU217" s="49"/>
      <c r="AV217" s="49"/>
    </row>
    <row r="218" spans="2:48" ht="12.75">
      <c r="B218" s="44"/>
      <c r="C218" s="44"/>
      <c r="D218" s="44"/>
      <c r="E218" s="44"/>
      <c r="F218" s="44"/>
      <c r="G218" s="44"/>
      <c r="H218" s="44"/>
      <c r="I218" s="44"/>
      <c r="J218" s="43"/>
      <c r="K218" s="43"/>
      <c r="L218" s="43"/>
      <c r="M218" s="43"/>
      <c r="N218" s="43"/>
      <c r="O218" s="43"/>
      <c r="P218" s="44"/>
      <c r="Q218" s="44"/>
      <c r="R218" s="43"/>
      <c r="S218" s="43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/>
      <c r="AQ218" s="49"/>
      <c r="AR218" s="49"/>
      <c r="AS218" s="49"/>
      <c r="AT218" s="49"/>
      <c r="AU218" s="49"/>
      <c r="AV218" s="49"/>
    </row>
    <row r="219" spans="2:48" ht="12.75">
      <c r="B219" s="44"/>
      <c r="C219" s="44"/>
      <c r="D219" s="44"/>
      <c r="E219" s="44"/>
      <c r="F219" s="44"/>
      <c r="G219" s="44"/>
      <c r="H219" s="44"/>
      <c r="I219" s="44"/>
      <c r="J219" s="43"/>
      <c r="K219" s="43"/>
      <c r="L219" s="43"/>
      <c r="M219" s="43"/>
      <c r="N219" s="43"/>
      <c r="O219" s="43"/>
      <c r="P219" s="44"/>
      <c r="Q219" s="44"/>
      <c r="R219" s="43"/>
      <c r="S219" s="43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  <c r="AP219" s="49"/>
      <c r="AQ219" s="49"/>
      <c r="AR219" s="49"/>
      <c r="AS219" s="49"/>
      <c r="AT219" s="49"/>
      <c r="AU219" s="49"/>
      <c r="AV219" s="49"/>
    </row>
    <row r="220" spans="2:48" ht="12.75">
      <c r="B220" s="44"/>
      <c r="C220" s="44"/>
      <c r="D220" s="44"/>
      <c r="E220" s="44"/>
      <c r="F220" s="44"/>
      <c r="G220" s="44"/>
      <c r="H220" s="44"/>
      <c r="I220" s="44"/>
      <c r="J220" s="43"/>
      <c r="K220" s="43"/>
      <c r="L220" s="43"/>
      <c r="M220" s="43"/>
      <c r="N220" s="43"/>
      <c r="O220" s="43"/>
      <c r="P220" s="44"/>
      <c r="Q220" s="44"/>
      <c r="R220" s="43"/>
      <c r="S220" s="43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  <c r="AP220" s="49"/>
      <c r="AQ220" s="49"/>
      <c r="AR220" s="49"/>
      <c r="AS220" s="49"/>
      <c r="AT220" s="49"/>
      <c r="AU220" s="49"/>
      <c r="AV220" s="49"/>
    </row>
    <row r="221" spans="2:48" ht="12.75">
      <c r="B221" s="44"/>
      <c r="C221" s="44"/>
      <c r="D221" s="44"/>
      <c r="E221" s="44"/>
      <c r="F221" s="44"/>
      <c r="G221" s="44"/>
      <c r="H221" s="44"/>
      <c r="I221" s="44"/>
      <c r="J221" s="43"/>
      <c r="K221" s="43"/>
      <c r="L221" s="43"/>
      <c r="M221" s="43"/>
      <c r="N221" s="43"/>
      <c r="O221" s="43"/>
      <c r="P221" s="44"/>
      <c r="Q221" s="44"/>
      <c r="R221" s="43"/>
      <c r="S221" s="43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K221" s="49"/>
      <c r="AL221" s="49"/>
      <c r="AM221" s="49"/>
      <c r="AN221" s="49"/>
      <c r="AO221" s="49"/>
      <c r="AP221" s="49"/>
      <c r="AQ221" s="49"/>
      <c r="AR221" s="49"/>
      <c r="AS221" s="49"/>
      <c r="AT221" s="49"/>
      <c r="AU221" s="49"/>
      <c r="AV221" s="49"/>
    </row>
    <row r="222" spans="2:48" ht="12.75">
      <c r="B222" s="44"/>
      <c r="C222" s="44"/>
      <c r="D222" s="44"/>
      <c r="E222" s="44"/>
      <c r="F222" s="44"/>
      <c r="G222" s="44"/>
      <c r="H222" s="44"/>
      <c r="I222" s="44"/>
      <c r="J222" s="43"/>
      <c r="K222" s="43"/>
      <c r="L222" s="43"/>
      <c r="M222" s="43"/>
      <c r="N222" s="43"/>
      <c r="O222" s="43"/>
      <c r="P222" s="44"/>
      <c r="Q222" s="44"/>
      <c r="R222" s="43"/>
      <c r="S222" s="43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  <c r="AP222" s="49"/>
      <c r="AQ222" s="49"/>
      <c r="AR222" s="49"/>
      <c r="AS222" s="49"/>
      <c r="AT222" s="49"/>
      <c r="AU222" s="49"/>
      <c r="AV222" s="49"/>
    </row>
    <row r="223" spans="2:48" ht="12.75">
      <c r="B223" s="44"/>
      <c r="C223" s="44"/>
      <c r="D223" s="44"/>
      <c r="E223" s="44"/>
      <c r="F223" s="44"/>
      <c r="G223" s="44"/>
      <c r="H223" s="44"/>
      <c r="I223" s="44"/>
      <c r="J223" s="43"/>
      <c r="K223" s="43"/>
      <c r="L223" s="43"/>
      <c r="M223" s="43"/>
      <c r="N223" s="43"/>
      <c r="O223" s="43"/>
      <c r="P223" s="44"/>
      <c r="Q223" s="44"/>
      <c r="R223" s="43"/>
      <c r="S223" s="43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  <c r="AL223" s="49"/>
      <c r="AM223" s="49"/>
      <c r="AN223" s="49"/>
      <c r="AO223" s="49"/>
      <c r="AP223" s="49"/>
      <c r="AQ223" s="49"/>
      <c r="AR223" s="49"/>
      <c r="AS223" s="49"/>
      <c r="AT223" s="49"/>
      <c r="AU223" s="49"/>
      <c r="AV223" s="49"/>
    </row>
    <row r="224" spans="2:48" ht="12.75">
      <c r="B224" s="44"/>
      <c r="C224" s="44"/>
      <c r="D224" s="44"/>
      <c r="E224" s="44"/>
      <c r="F224" s="44"/>
      <c r="G224" s="44"/>
      <c r="H224" s="44"/>
      <c r="I224" s="44"/>
      <c r="J224" s="43"/>
      <c r="K224" s="43"/>
      <c r="L224" s="43"/>
      <c r="M224" s="43"/>
      <c r="N224" s="43"/>
      <c r="O224" s="43"/>
      <c r="P224" s="44"/>
      <c r="Q224" s="44"/>
      <c r="R224" s="43"/>
      <c r="S224" s="43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  <c r="AV224" s="49"/>
    </row>
    <row r="225" spans="2:48" ht="12.75">
      <c r="B225" s="44"/>
      <c r="C225" s="44"/>
      <c r="D225" s="44"/>
      <c r="E225" s="44"/>
      <c r="F225" s="44"/>
      <c r="G225" s="44"/>
      <c r="H225" s="44"/>
      <c r="I225" s="44"/>
      <c r="J225" s="43"/>
      <c r="K225" s="43"/>
      <c r="L225" s="43"/>
      <c r="M225" s="43"/>
      <c r="N225" s="43"/>
      <c r="O225" s="43"/>
      <c r="P225" s="44"/>
      <c r="Q225" s="44"/>
      <c r="R225" s="43"/>
      <c r="S225" s="43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  <c r="AL225" s="49"/>
      <c r="AM225" s="49"/>
      <c r="AN225" s="49"/>
      <c r="AO225" s="49"/>
      <c r="AP225" s="49"/>
      <c r="AQ225" s="49"/>
      <c r="AR225" s="49"/>
      <c r="AS225" s="49"/>
      <c r="AT225" s="49"/>
      <c r="AU225" s="49"/>
      <c r="AV225" s="49"/>
    </row>
    <row r="226" spans="2:48" ht="12.75">
      <c r="B226" s="44"/>
      <c r="C226" s="44"/>
      <c r="D226" s="44"/>
      <c r="E226" s="44"/>
      <c r="F226" s="44"/>
      <c r="G226" s="44"/>
      <c r="H226" s="44"/>
      <c r="I226" s="44"/>
      <c r="J226" s="43"/>
      <c r="K226" s="43"/>
      <c r="L226" s="43"/>
      <c r="M226" s="43"/>
      <c r="N226" s="43"/>
      <c r="O226" s="43"/>
      <c r="P226" s="44"/>
      <c r="Q226" s="44"/>
      <c r="R226" s="43"/>
      <c r="S226" s="43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  <c r="AP226" s="49"/>
      <c r="AQ226" s="49"/>
      <c r="AR226" s="49"/>
      <c r="AS226" s="49"/>
      <c r="AT226" s="49"/>
      <c r="AU226" s="49"/>
      <c r="AV226" s="49"/>
    </row>
    <row r="227" spans="2:48" ht="12.75">
      <c r="B227" s="44"/>
      <c r="C227" s="44"/>
      <c r="D227" s="44"/>
      <c r="E227" s="44"/>
      <c r="F227" s="44"/>
      <c r="G227" s="44"/>
      <c r="H227" s="44"/>
      <c r="I227" s="44"/>
      <c r="J227" s="43"/>
      <c r="K227" s="43"/>
      <c r="L227" s="43"/>
      <c r="M227" s="43"/>
      <c r="N227" s="43"/>
      <c r="O227" s="43"/>
      <c r="P227" s="44"/>
      <c r="Q227" s="44"/>
      <c r="R227" s="43"/>
      <c r="S227" s="43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  <c r="AP227" s="49"/>
      <c r="AQ227" s="49"/>
      <c r="AR227" s="49"/>
      <c r="AS227" s="49"/>
      <c r="AT227" s="49"/>
      <c r="AU227" s="49"/>
      <c r="AV227" s="49"/>
    </row>
    <row r="228" spans="2:48" ht="12.75">
      <c r="B228" s="44"/>
      <c r="C228" s="44"/>
      <c r="D228" s="44"/>
      <c r="E228" s="44"/>
      <c r="F228" s="44"/>
      <c r="G228" s="44"/>
      <c r="H228" s="44"/>
      <c r="I228" s="44"/>
      <c r="J228" s="43"/>
      <c r="K228" s="43"/>
      <c r="L228" s="43"/>
      <c r="M228" s="43"/>
      <c r="N228" s="43"/>
      <c r="O228" s="43"/>
      <c r="P228" s="44"/>
      <c r="Q228" s="44"/>
      <c r="R228" s="43"/>
      <c r="S228" s="43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  <c r="AT228" s="49"/>
      <c r="AU228" s="49"/>
      <c r="AV228" s="49"/>
    </row>
    <row r="229" spans="2:48" ht="12.75">
      <c r="B229" s="44"/>
      <c r="C229" s="44"/>
      <c r="D229" s="44"/>
      <c r="E229" s="44"/>
      <c r="F229" s="44"/>
      <c r="G229" s="44"/>
      <c r="H229" s="44"/>
      <c r="I229" s="44"/>
      <c r="J229" s="43"/>
      <c r="K229" s="43"/>
      <c r="L229" s="43"/>
      <c r="M229" s="43"/>
      <c r="N229" s="43"/>
      <c r="O229" s="43"/>
      <c r="P229" s="44"/>
      <c r="Q229" s="44"/>
      <c r="R229" s="43"/>
      <c r="S229" s="43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  <c r="AP229" s="49"/>
      <c r="AQ229" s="49"/>
      <c r="AR229" s="49"/>
      <c r="AS229" s="49"/>
      <c r="AT229" s="49"/>
      <c r="AU229" s="49"/>
      <c r="AV229" s="49"/>
    </row>
    <row r="230" spans="2:48" ht="12.75">
      <c r="B230" s="44"/>
      <c r="C230" s="44"/>
      <c r="D230" s="44"/>
      <c r="E230" s="44"/>
      <c r="F230" s="44"/>
      <c r="G230" s="44"/>
      <c r="H230" s="44"/>
      <c r="I230" s="44"/>
      <c r="J230" s="43"/>
      <c r="K230" s="43"/>
      <c r="L230" s="43"/>
      <c r="M230" s="43"/>
      <c r="N230" s="43"/>
      <c r="O230" s="43"/>
      <c r="P230" s="44"/>
      <c r="Q230" s="44"/>
      <c r="R230" s="43"/>
      <c r="S230" s="43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  <c r="AP230" s="49"/>
      <c r="AQ230" s="49"/>
      <c r="AR230" s="49"/>
      <c r="AS230" s="49"/>
      <c r="AT230" s="49"/>
      <c r="AU230" s="49"/>
      <c r="AV230" s="49"/>
    </row>
    <row r="231" spans="2:48" ht="12.75">
      <c r="B231" s="44"/>
      <c r="C231" s="44"/>
      <c r="D231" s="44"/>
      <c r="E231" s="44"/>
      <c r="F231" s="44"/>
      <c r="G231" s="44"/>
      <c r="H231" s="44"/>
      <c r="I231" s="44"/>
      <c r="J231" s="43"/>
      <c r="K231" s="43"/>
      <c r="L231" s="43"/>
      <c r="M231" s="43"/>
      <c r="N231" s="43"/>
      <c r="O231" s="43"/>
      <c r="P231" s="44"/>
      <c r="Q231" s="44"/>
      <c r="R231" s="43"/>
      <c r="S231" s="43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  <c r="AI231" s="49"/>
      <c r="AJ231" s="49"/>
      <c r="AK231" s="49"/>
      <c r="AL231" s="49"/>
      <c r="AM231" s="49"/>
      <c r="AN231" s="49"/>
      <c r="AO231" s="49"/>
      <c r="AP231" s="49"/>
      <c r="AQ231" s="49"/>
      <c r="AR231" s="49"/>
      <c r="AS231" s="49"/>
      <c r="AT231" s="49"/>
      <c r="AU231" s="49"/>
      <c r="AV231" s="49"/>
    </row>
    <row r="232" spans="2:48" ht="12.75">
      <c r="B232" s="44"/>
      <c r="C232" s="44"/>
      <c r="D232" s="44"/>
      <c r="E232" s="44"/>
      <c r="F232" s="44"/>
      <c r="G232" s="44"/>
      <c r="H232" s="44"/>
      <c r="I232" s="44"/>
      <c r="J232" s="43"/>
      <c r="K232" s="43"/>
      <c r="L232" s="43"/>
      <c r="M232" s="43"/>
      <c r="N232" s="43"/>
      <c r="O232" s="43"/>
      <c r="P232" s="44"/>
      <c r="Q232" s="44"/>
      <c r="R232" s="43"/>
      <c r="S232" s="43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  <c r="AL232" s="49"/>
      <c r="AM232" s="49"/>
      <c r="AN232" s="49"/>
      <c r="AO232" s="49"/>
      <c r="AP232" s="49"/>
      <c r="AQ232" s="49"/>
      <c r="AR232" s="49"/>
      <c r="AS232" s="49"/>
      <c r="AT232" s="49"/>
      <c r="AU232" s="49"/>
      <c r="AV232" s="49"/>
    </row>
  </sheetData>
  <sheetProtection password="DE6B" sheet="1" objects="1" scenarios="1" selectLockedCells="1"/>
  <protectedRanges>
    <protectedRange password="884F" sqref="F60:G76 V60:W76 P60:Q76 AE60:IV76" name="Instr1 Details"/>
  </protectedRanges>
  <dataValidations count="6">
    <dataValidation type="whole" allowBlank="1" showInputMessage="1" showErrorMessage="1" error="Only a maximum of 62 days allowed on a given worksheet" sqref="F6">
      <formula1>1</formula1>
      <formula2>62</formula2>
    </dataValidation>
    <dataValidation type="date" operator="greaterThan" showInputMessage="1" showErrorMessage="1" prompt="Enter a date  greater or equal to January 1, 2007" error="Date must be greater than or equal to January 1, 2007!  Enter date in YYYY-MM-DD format." sqref="F5">
      <formula1>39082</formula1>
    </dataValidation>
    <dataValidation type="list" allowBlank="1" showInputMessage="1" showErrorMessage="1" sqref="B93:B104">
      <formula1>Reset</formula1>
    </dataValidation>
    <dataValidation type="list" allowBlank="1" showInputMessage="1" showErrorMessage="1" error="Only &quot;Y&quot; (Yes) or &quot;N&quot; (No) or &quot;blank&quot; allowed in this field" sqref="P17:Q92">
      <formula1>"Yes,No"</formula1>
    </dataValidation>
    <dataValidation type="list" allowBlank="1" showInputMessage="1" showErrorMessage="1" sqref="A79:A92">
      <formula1>"Cycle1, Cycle2, Logger, Other"</formula1>
    </dataValidation>
    <dataValidation type="list" allowBlank="1" showInputMessage="1" showErrorMessage="1" sqref="B17:B92">
      <formula1>"Yes"</formula1>
    </dataValidation>
  </dataValidations>
  <printOptions gridLines="1" headings="1"/>
  <pageMargins left="0.2" right="0.35" top="0.2755905511811024" bottom="0.46" header="0.2362204724409449" footer="0.17"/>
  <pageSetup blackAndWhite="1" fitToHeight="0" horizontalDpi="600" verticalDpi="600" orientation="landscape" scale="75" r:id="rId2"/>
  <headerFooter alignWithMargins="0">
    <oddFooter>&amp;CPage &amp;P of &amp;N</oddFooter>
  </headerFooter>
  <ignoredErrors>
    <ignoredError sqref="J17" formulaRange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MRWONG</dc:creator>
  <cp:keywords/>
  <dc:description/>
  <cp:lastModifiedBy>Lorrie  Thomas</cp:lastModifiedBy>
  <cp:lastPrinted>2007-03-05T20:26:44Z</cp:lastPrinted>
  <dcterms:created xsi:type="dcterms:W3CDTF">2003-12-04T16:37:05Z</dcterms:created>
  <dcterms:modified xsi:type="dcterms:W3CDTF">2007-04-30T21:50:17Z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</Properties>
</file>